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5 (95-131)_20230607\Podklady\Klement\"/>
    </mc:Choice>
  </mc:AlternateContent>
  <bookViews>
    <workbookView xWindow="0" yWindow="0" windowWidth="28800" windowHeight="13830"/>
  </bookViews>
  <sheets>
    <sheet name=".1.1.1_PS 03-28-01_PS 03-28-01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7" i="1" l="1"/>
  <c r="I293" i="1"/>
  <c r="I289" i="1" l="1"/>
  <c r="I285" i="1"/>
  <c r="I281" i="1" l="1"/>
  <c r="O281" i="1" s="1"/>
  <c r="I277" i="1"/>
  <c r="O277" i="1" s="1"/>
  <c r="I273" i="1"/>
  <c r="O273" i="1" s="1"/>
  <c r="I269" i="1"/>
  <c r="O269" i="1" s="1"/>
  <c r="I265" i="1"/>
  <c r="O265" i="1" s="1"/>
  <c r="I261" i="1"/>
  <c r="O261" i="1" s="1"/>
  <c r="I257" i="1"/>
  <c r="Q252" i="1" s="1"/>
  <c r="I252" i="1" s="1"/>
  <c r="O253" i="1"/>
  <c r="I253" i="1"/>
  <c r="I248" i="1"/>
  <c r="O248" i="1" s="1"/>
  <c r="I244" i="1"/>
  <c r="O244" i="1" s="1"/>
  <c r="I240" i="1"/>
  <c r="O240" i="1" s="1"/>
  <c r="I236" i="1"/>
  <c r="O236" i="1" s="1"/>
  <c r="I232" i="1"/>
  <c r="O232" i="1" s="1"/>
  <c r="O228" i="1"/>
  <c r="I228" i="1"/>
  <c r="I224" i="1"/>
  <c r="O224" i="1" s="1"/>
  <c r="I220" i="1"/>
  <c r="O220" i="1" s="1"/>
  <c r="I216" i="1"/>
  <c r="O216" i="1" s="1"/>
  <c r="I212" i="1"/>
  <c r="O212" i="1" s="1"/>
  <c r="I208" i="1"/>
  <c r="O208" i="1" s="1"/>
  <c r="I204" i="1"/>
  <c r="O204" i="1" s="1"/>
  <c r="I200" i="1"/>
  <c r="O200" i="1" s="1"/>
  <c r="I196" i="1"/>
  <c r="O196" i="1" s="1"/>
  <c r="I192" i="1"/>
  <c r="O192" i="1" s="1"/>
  <c r="I188" i="1"/>
  <c r="O188" i="1" s="1"/>
  <c r="I184" i="1"/>
  <c r="O184" i="1" s="1"/>
  <c r="O180" i="1"/>
  <c r="I180" i="1"/>
  <c r="I176" i="1"/>
  <c r="O176" i="1" s="1"/>
  <c r="I172" i="1"/>
  <c r="O172" i="1" s="1"/>
  <c r="I168" i="1"/>
  <c r="O168" i="1" s="1"/>
  <c r="I164" i="1"/>
  <c r="O164" i="1" s="1"/>
  <c r="I160" i="1"/>
  <c r="O160" i="1" s="1"/>
  <c r="I156" i="1"/>
  <c r="O156" i="1" s="1"/>
  <c r="I152" i="1"/>
  <c r="O152" i="1" s="1"/>
  <c r="I148" i="1"/>
  <c r="O148" i="1" s="1"/>
  <c r="I144" i="1"/>
  <c r="O144" i="1" s="1"/>
  <c r="I140" i="1"/>
  <c r="O140" i="1" s="1"/>
  <c r="I136" i="1"/>
  <c r="O136" i="1" s="1"/>
  <c r="I132" i="1"/>
  <c r="O132" i="1" s="1"/>
  <c r="I128" i="1"/>
  <c r="O128" i="1" s="1"/>
  <c r="I124" i="1"/>
  <c r="O124" i="1" s="1"/>
  <c r="I120" i="1"/>
  <c r="O120" i="1" s="1"/>
  <c r="I116" i="1"/>
  <c r="O116" i="1" s="1"/>
  <c r="I112" i="1"/>
  <c r="O112" i="1" s="1"/>
  <c r="I108" i="1"/>
  <c r="O108" i="1" s="1"/>
  <c r="I104" i="1"/>
  <c r="O104" i="1" s="1"/>
  <c r="O100" i="1"/>
  <c r="I100" i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O60" i="1" s="1"/>
  <c r="I56" i="1"/>
  <c r="O56" i="1" s="1"/>
  <c r="O52" i="1"/>
  <c r="I52" i="1"/>
  <c r="I48" i="1"/>
  <c r="O48" i="1" s="1"/>
  <c r="I44" i="1"/>
  <c r="O44" i="1" s="1"/>
  <c r="I40" i="1"/>
  <c r="O40" i="1" s="1"/>
  <c r="I36" i="1"/>
  <c r="O36" i="1" s="1"/>
  <c r="I32" i="1"/>
  <c r="O32" i="1" s="1"/>
  <c r="O27" i="1"/>
  <c r="I27" i="1"/>
  <c r="I23" i="1"/>
  <c r="O23" i="1" s="1"/>
  <c r="I19" i="1"/>
  <c r="O19" i="1" s="1"/>
  <c r="I15" i="1"/>
  <c r="I11" i="1"/>
  <c r="O11" i="1" s="1"/>
  <c r="Q10" i="1" l="1"/>
  <c r="I10" i="1" s="1"/>
  <c r="R31" i="1"/>
  <c r="O31" i="1" s="1"/>
  <c r="O15" i="1"/>
  <c r="R10" i="1" s="1"/>
  <c r="O10" i="1" s="1"/>
  <c r="O257" i="1"/>
  <c r="R252" i="1" s="1"/>
  <c r="O252" i="1" s="1"/>
  <c r="Q31" i="1"/>
  <c r="I31" i="1" s="1"/>
  <c r="I3" i="1" s="1"/>
  <c r="O2" i="1" l="1"/>
</calcChain>
</file>

<file path=xl/sharedStrings.xml><?xml version="1.0" encoding="utf-8"?>
<sst xmlns="http://schemas.openxmlformats.org/spreadsheetml/2006/main" count="973" uniqueCount="341">
  <si>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</si>
  <si>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</si>
  <si>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</si>
  <si>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</si>
  <si>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</si>
  <si>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</si>
  <si>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</si>
  <si>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</si>
  <si>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03-28-01B</t>
  </si>
  <si>
    <t>0,00</t>
  </si>
  <si>
    <t>2</t>
  </si>
  <si>
    <t>O</t>
  </si>
  <si>
    <t>Objekt:</t>
  </si>
  <si>
    <t>D.1.1.1</t>
  </si>
  <si>
    <t>STANIČNÍ ZABEZPEČOVACÍ ZAŘÍZENÍ</t>
  </si>
  <si>
    <t>15,00</t>
  </si>
  <si>
    <t>O1</t>
  </si>
  <si>
    <t>PS 03-28-01</t>
  </si>
  <si>
    <t>Žst. Brno-Královo Pole, staniční zabezpečovací zařízení</t>
  </si>
  <si>
    <t>21,00</t>
  </si>
  <si>
    <t>O2</t>
  </si>
  <si>
    <t>Rozpočet:</t>
  </si>
  <si>
    <t>Část B - Provizorní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</si>
  <si>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</si>
  <si>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</si>
  <si>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</si>
  <si>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</si>
  <si>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</si>
  <si>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</si>
  <si>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</si>
  <si>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</si>
  <si>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</si>
  <si>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</si>
  <si>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</si>
  <si>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</si>
  <si>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</si>
  <si>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</si>
  <si>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</si>
  <si>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</si>
  <si>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</si>
  <si>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</si>
  <si>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</si>
  <si>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</si>
  <si>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132738</t>
  </si>
  <si>
    <t/>
  </si>
  <si>
    <t>HLOUBENÍ RÝH ŠÍŘ DO 2M PAŽ I NEPAŽ TŘ. I, ODVOZ DO 20KM</t>
  </si>
  <si>
    <t>M3</t>
  </si>
  <si>
    <t>PP</t>
  </si>
  <si>
    <t>VV</t>
  </si>
  <si>
    <t>Podle polohopisných výkresů a charak. kabelových tras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</si>
  <si>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</si>
  <si>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</si>
  <si>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</si>
  <si>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</si>
  <si>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</si>
  <si>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</si>
  <si>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</si>
  <si>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</si>
  <si>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</si>
  <si>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</si>
  <si>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</si>
  <si>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</si>
  <si>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</si>
  <si>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</si>
  <si>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</si>
  <si>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</t>
  </si>
  <si>
    <t>Přidružená stavební výroba</t>
  </si>
  <si>
    <t>701005</t>
  </si>
  <si>
    <t>VYHLEDÁVACÍ MARKER ZEMNÍ S MOŽNOSTÍ ZÁPISU</t>
  </si>
  <si>
    <t>KUS</t>
  </si>
  <si>
    <t>Podle Technické zprávy a polohopisných výkresů</t>
  </si>
  <si>
    <t>1. Položka obsahuje:   
 – úprava dna výkopu   
 – položení betonového žlabu / chráničky včetně zakrytí   
 – pomocné mechanismy   
2. Položka neobsahuje:   
 X   
3. Způsob měření:   
Udává se počet kusů kompletní konstrukce nebo práce.</t>
  </si>
  <si>
    <t>702112</t>
  </si>
  <si>
    <t>KABELOVÝ ŽLAB ZEMNÍ VČETNĚ KRYTU SVĚTLÉ ŠÍŘKY PŘES 120 DO 250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</si>
  <si>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</si>
  <si>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8</t>
  </si>
  <si>
    <t>742G11</t>
  </si>
  <si>
    <t>KABEL NN DVOU- A TŘÍŽÍLOVÝ CU S PLASTOVOU IZOLACÍ DO 2,5 MM2</t>
  </si>
  <si>
    <t>Podle schematického plánu kabelů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</si>
  <si>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</si>
  <si>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742G12</t>
  </si>
  <si>
    <t>KABEL NN DVOU- A TŘÍŽÍLOVÝ CU S PLASTOVOU IZOLACÍ OD 4 DO 16 MM2</t>
  </si>
  <si>
    <t>75A131</t>
  </si>
  <si>
    <t>KABEL METALICKÝ DVOUPLÁŠŤOVÝ DO 12 PÁRŮ - DODÁVKA</t>
  </si>
  <si>
    <t>KMPÁR</t>
  </si>
  <si>
    <t>1. Položka obsahuje:   
 – dodání kabelů podle typu od výrobců včetně mimostaveništní dopravy   
2. Položka neobsahuje:   
 X   
3. Způsob měření:   
Měří se n-násobky páru vodičů na kilometr.</t>
  </si>
  <si>
    <t>11</t>
  </si>
  <si>
    <t>75A141</t>
  </si>
  <si>
    <t>KABEL METALICKÝ DVOUPLÁŠŤOVÝ PŘES 12 PÁRŮ - DODÁVKA</t>
  </si>
  <si>
    <t>12</t>
  </si>
  <si>
    <t>75A151</t>
  </si>
  <si>
    <t>KABEL METALICKÝ SE STÍNĚNÍM DO 12 PÁRŮ - DODÁVKA</t>
  </si>
  <si>
    <t>13</t>
  </si>
  <si>
    <t>75A161</t>
  </si>
  <si>
    <t>KABEL METALICKÝ SE STÍNĚNÍM PŘES 12 PÁRŮ - DODÁVKA</t>
  </si>
  <si>
    <t>14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</si>
  <si>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</si>
  <si>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</si>
  <si>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</si>
  <si>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15</t>
  </si>
  <si>
    <t>75A227</t>
  </si>
  <si>
    <t>ZATAŽENÍ A SPOJKOVÁNÍ KABELŮ PŘES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</si>
  <si>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</si>
  <si>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16</t>
  </si>
  <si>
    <t>75A237</t>
  </si>
  <si>
    <t>ZATAŽENÍ A SPOJKOVÁNÍ KABELŮ SE STÍNĚNÍM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</si>
  <si>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</si>
  <si>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17</t>
  </si>
  <si>
    <t>75A247</t>
  </si>
  <si>
    <t>ZATAŽENÍ A SPOJKOVÁNÍ KABELŮ SE STÍNĚNÍM PŘES 12 PÁRŮ - MONTÁŽ</t>
  </si>
  <si>
    <t>18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</si>
  <si>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</si>
  <si>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</si>
  <si>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</si>
  <si>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19</t>
  </si>
  <si>
    <t>75A312</t>
  </si>
  <si>
    <t>KABELOVÁ FORMA (UKONČENÍ KABELŮ) PRO KABELY ZABEZPEČOVACÍ PŘES 12 PÁRŮ</t>
  </si>
  <si>
    <t>20</t>
  </si>
  <si>
    <t>75B438</t>
  </si>
  <si>
    <t>STOJANOVÁ ŘADA PRO 3 STOJANY - DEMONTÁŽ</t>
  </si>
  <si>
    <t>Podle dispozice</t>
  </si>
  <si>
    <t>1. Položka obsahuje:   
 – demontáž stojanové řady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</si>
  <si>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21</t>
  </si>
  <si>
    <t>75B468</t>
  </si>
  <si>
    <t>STOJAN IZOLOVANÝ - DEMONTÁŽ</t>
  </si>
  <si>
    <t>1. Položka obsahuje:   
 – demontáž stojanu ze stojanové řady podle typu daného položkou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</si>
  <si>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22</t>
  </si>
  <si>
    <t>75B548</t>
  </si>
  <si>
    <t>SKŘÍŇ (STOJAN) VOLNÉ VAZBY - DEMONTÁŽ</t>
  </si>
  <si>
    <t>1. Položka obsahuje:   
 – demontáž skříně (stojanu) volné vazby vystrojené,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</si>
  <si>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23</t>
  </si>
  <si>
    <t>75B658</t>
  </si>
  <si>
    <t>STATICKÝ MĚNIČ - DEMONTÁŽ</t>
  </si>
  <si>
    <t>1. Položka obsahuje:   
 – demontáž statického měniče,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</si>
  <si>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24</t>
  </si>
  <si>
    <t>75B6G8</t>
  </si>
  <si>
    <t>USMĚRŇOVAČ - DEMONTÁŽ</t>
  </si>
  <si>
    <t>1. Položka obsahuje:   
 – demontáž usměrňovače,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</si>
  <si>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25</t>
  </si>
  <si>
    <t>75B838</t>
  </si>
  <si>
    <t>SKŘÍŇ PŘÍJÍMACÍCH JEDNOTEK ELEKTRONICKÝCH KOLEJOVÝCH OBVODŮ VYSTROJENÁ PRO 60 KO - DEMONTÁŽ</t>
  </si>
  <si>
    <t>1. Položka obsahuje:   
 – demontáž skříně přijímacích jednotek elektronických kolejových obvodů,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</si>
  <si>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26</t>
  </si>
  <si>
    <t>75C178</t>
  </si>
  <si>
    <t>PŘESTAVNÍK ELEKTROMOTORICKÝ - DEMONTÁŽ</t>
  </si>
  <si>
    <t>Podle situačního schématu</t>
  </si>
  <si>
    <t>1. Položka obsahuje:   
 – demontáž připevnění upevňovací soupravy přestavníku a přestavníku, demontáž kabelového závěru, odpojení kabelových forem   
 – demontáž přestavníku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</si>
  <si>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27</t>
  </si>
  <si>
    <t>75C218</t>
  </si>
  <si>
    <t>VÝKOLEJKA S PŘESTAVNÍKEM - DEMONTÁŽ</t>
  </si>
  <si>
    <t>1. Položka obsahuje:   
 – demontáž upevňovací soupravy a výkolejky s přestavníkem, demontáž kabelového závěru, odpojení kabelových forem   
 – demontáž výkolejky s přestavníkem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</si>
  <si>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28</t>
  </si>
  <si>
    <t>75C411</t>
  </si>
  <si>
    <t>ZÁMEK VÝMĚNOVÝ NEBO ODTLAČNÝ (JEDNODUCHÝ, KONTROLNÍ) - DODÁVKA</t>
  </si>
  <si>
    <t>1. Položka obsahuje:   
 – dodávka zámku výměnového nebo odtlačného podle typu včetně potřebného pomocného materiálu a jeho dopravy do staveništního skladu   
 – pořízení dodávky zámku výměnového  nebo odtlačného podle typu včetně pomocného materiálu, na dopravu do staveništního skladu   
2. Položka neobsahuje:   
 X   
3. Způsob měření:   
Udává se počet kusů kompletní konstrukce nebo práce.</t>
  </si>
  <si>
    <t>29</t>
  </si>
  <si>
    <t>75C417</t>
  </si>
  <si>
    <t>ZÁMEK VÝMĚNOVÝ NEBO ODTLAČNÝ (JEDNODUCHÝ, KONTROLNÍ) - MONTÁŽ</t>
  </si>
  <si>
    <t>1. Položka obsahuje:   
 – vyměření místa pro montáž zámku výměnového nebo odtlačného, připevnění, natypování   
 – montáž zámku výměnového nebo odtlačného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</si>
  <si>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30</t>
  </si>
  <si>
    <t>75C418</t>
  </si>
  <si>
    <t>ZÁMEK VÝMĚNOVÝ NEBO ODTLAČNÝ (JEDNODUCHÝ, KONTROLNÍ) - DEMONTÁŽ</t>
  </si>
  <si>
    <t>1. Položka obsahuje:   
 – demontáž zámku výměnového nebo odtlačného podle typu daného položkou   
 – demontáž zámku výměnového nebo odtlačného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</si>
  <si>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31</t>
  </si>
  <si>
    <t>75C518</t>
  </si>
  <si>
    <t>STOŽÁROVÉ NÁVĚSTIDLO DO DVOU SVĚTEL - DEMONTÁŽ</t>
  </si>
  <si>
    <t>1. Položka obsahuje:   
 – demontáž betonového základu, demontáž stožárového návěstidla do dvou světel, zasypání jámy po základu návěstidla   
 – demontáž stožárového návěstidla do dvou světel se všemi pomocnými a doplňujícími pracemi a součástmi a ukolejnění, případné použití mechanizmů, včetně dopravy z místa demontáže do skladu. 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</si>
  <si>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32</t>
  </si>
  <si>
    <t>75C531</t>
  </si>
  <si>
    <t>STOŽÁROVÉ NÁVĚSTIDLO OD ČTYŘ SVĚTEL - DODÁVKA</t>
  </si>
  <si>
    <t>1. Položka obsahuje:   
 – dodávka stožárového návěstidla od čtyř do šesti světel podle jeho typu a potřebného pomocného materiálu a dopravy do staveništního skladu   
 – dodávku stožárového návěstidla od čtyř do šesti světel včetně pomocného materiálu, dopravu do místa určení   
2. Položka neobsahuje:   
 X   
3. Způsob měření:   
Udává se počet kusů kompletní konstrukce nebo práce.</t>
  </si>
  <si>
    <t>33</t>
  </si>
  <si>
    <t>75C537</t>
  </si>
  <si>
    <t>STOŽÁROVÉ NÁVĚSTIDLO OD ČTYŘ SVĚTEL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</si>
  <si>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stožárového návěstidla od čtyř do šesti světel včetně transformátorové skříně na základ   
 – montáž stožárového návěstidla od čtyř do šesti světel se všemi pomocnými a doplňujícími pracemi a součástmi a ukolejnění, případné použití mechanizmů, včetně dopravy ze skladu k místu montáže   
2. Položka neobsahuje:   
 X   
3. Způsob měření:   
Udává se počet kusů kompletní konstrukce nebo práce.</t>
  </si>
  <si>
    <t>34</t>
  </si>
  <si>
    <t>75C618</t>
  </si>
  <si>
    <t>TRPASLIČÍ NÁVĚSTIDLO DO DVOU SVĚTEL - DEMONTÁŽ</t>
  </si>
  <si>
    <t>1. Položka obsahuje:   
 – demontáž betonového základu, demontáž trpasličího návěstidla do dvou světel, zasypání jámy po základu návěstidla   
 – demontáž trpasličího návěstidla do dvou světel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</si>
  <si>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35</t>
  </si>
  <si>
    <t>75C638</t>
  </si>
  <si>
    <t>NÁVĚSTIDLO DO TŘÍ SVĚTEL NA LÁVKU, ZASTŘEŠENÍ, KONSTRUKCI - DEMONTÁŽ</t>
  </si>
  <si>
    <t>1. Položka obsahuje:   
 – demontáž návěstidla  do tří světel na lávku, demontáž transformátorů ze skříně, demontáž kabelové formy   
 – demontáž návěstidla  do tří světel na lávku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</si>
  <si>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36</t>
  </si>
  <si>
    <t>75C728</t>
  </si>
  <si>
    <t>VZDÁLENOSTNÍ UPOZORNOVADLO, NEPROMĚNNÉ NÁVĚSTIDLO SE ZÁKLADEM - DEMONTÁŽ</t>
  </si>
  <si>
    <t>1. Položka obsahuje:   
 – demontáž vzdálenostního upozorňovadla podle typu daného položkou   
 – demontáž vzdálenostního upozorňovadla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</si>
  <si>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37</t>
  </si>
  <si>
    <t>75C848</t>
  </si>
  <si>
    <t>STYKOVÝ TRANSFORMÁTOR, SYMETRIZAČNÍ A UKOLEJŇOVACÍ TLUMIVKA - DEMONTÁŽ</t>
  </si>
  <si>
    <t>Podle schématu izolace</t>
  </si>
  <si>
    <t>1. Položka obsahuje:   
 – demontáž jednoho stykového transformátoru včetně odpojení kabelových přívodů   
 – demontáž stykového transformátoru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</si>
  <si>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38</t>
  </si>
  <si>
    <t>75C858</t>
  </si>
  <si>
    <t>SADA PROPOJEK PRO PŘIPOJENÍ STYKOVÉHO TRANSFORMÁTORU, SYMETRIZAČNÍ TLUMIVKY KE KOLEJNICI - DEMONTÁŽ</t>
  </si>
  <si>
    <t>1. Položka obsahuje:   
 – demontáž sady propojek (do 3 lan) pro připojení jednoho stykového transformátoru ke kolejnicím   
 – demontáž sady propojek pro připojení stykového transformátoru ke kolejnicím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sad, které se skládají z předepsaných dílů, jež tvoří požadovaný celek.</t>
  </si>
  <si>
    <t>39</t>
  </si>
  <si>
    <t>75C868</t>
  </si>
  <si>
    <t>KOMPLETNÍ SADA PROPOJEK DVOJICE STYKOVÝCH TRANSFORMÁTORŮ - DEMONTÁŽ</t>
  </si>
  <si>
    <t>1. Položka obsahuje:   
 – demontáž kompletní sady propojek dvojice stykových transformátorů dle typu daného položkou   
 – demontáž kompletní sady propojek dvojice stykových transformátorů (do 3 lan ke kolejnici) 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sad, které se skládají z předepsaných dílů, jež tvoří požadovaný celek.</t>
  </si>
  <si>
    <t>40</t>
  </si>
  <si>
    <t>75C878</t>
  </si>
  <si>
    <t>KOLEJOVÁ PROPOJKA VÝHYBKOVÁ - DEMONTÁŽ</t>
  </si>
  <si>
    <t>1. Položka obsahuje:   
 – demontáž kolejové propojky výhybkové (do 3 lan) dle typu daného položkou   
 – demontáž kolejové propojky výhybkové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</si>
  <si>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41</t>
  </si>
  <si>
    <t>75C8C8</t>
  </si>
  <si>
    <t>MEZIKOLEJOVÁ LANOVÁ PROPOJKA DLOUHÁ (DO 3 LAN) - DEMONTÁŽ</t>
  </si>
  <si>
    <t>1. Položka obsahuje:   
 – demontáž mezikolejové lanové propojky dle typu daného položkou   
 – demontáž mezikolejové lanové propojky výhybkové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v m kompletní konstrukce nebo práce.</t>
  </si>
  <si>
    <t>42</t>
  </si>
  <si>
    <t>75C911</t>
  </si>
  <si>
    <t>SNÍMAČ POČÍTAČE NÁPRAV - DODÁVKA</t>
  </si>
  <si>
    <t>1. Položka obsahuje:   
 – kompletní dodávka snímače počítače náprav, potřebného pomocného materiálu a dopravy do staveništního skladu   
 – dodávku snímače počítače náprav a pomocného materiálu, dopravu do staveništního skladu   
2. Položka neobsahuje:   
 X   
3. Způsob měření:   
Udává se počet kusů kompletní konstrukce nebo práce.</t>
  </si>
  <si>
    <t>43</t>
  </si>
  <si>
    <t>75C917</t>
  </si>
  <si>
    <t>SNÍMAČ POČÍTAČE NÁPRAV - MONTÁŽ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</si>
  <si>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</si>
  <si>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44</t>
  </si>
  <si>
    <t>75C918</t>
  </si>
  <si>
    <t>SNÍMAČ POČÍTAČE NÁPRAV - DEMONTÁŽ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</si>
  <si>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</si>
  <si>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45</t>
  </si>
  <si>
    <t>75E117</t>
  </si>
  <si>
    <t>DOZOR PRACOVNÍKŮ PROVOZOVATELE PŘI PRÁCI NA ŽIVÉM ZAŘÍZENÍ</t>
  </si>
  <si>
    <t>HOD</t>
  </si>
  <si>
    <t>Podle Technické 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</si>
  <si>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</si>
  <si>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46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</si>
  <si>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</si>
  <si>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</si>
  <si>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</si>
  <si>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47</t>
  </si>
  <si>
    <t>75E137</t>
  </si>
  <si>
    <t>PŘEZKOUŠENÍ VLAKOVÝCH CEST</t>
  </si>
  <si>
    <t>1. Položka obsahuje:   
 – postavení vlakové cesty a kontrola návěstního znaku, přezkoušení změny návěstního znaku z povolujícího na zakazující a poruchy žárovek   
 – simulace jízdy vlaku   
 – přezkoušení nouzového vybavení   
 – přezkoušení vazeb na traťové zabezpečovací zařízení   
 – kompletní zkoušky   
2. Položka neobsahuje:   
 X   
3. Způsob měření:   
Udává se počet kusů kompletní konstrukce nebo práce.</t>
  </si>
  <si>
    <t>48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</si>
  <si>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</si>
  <si>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</si>
  <si>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</si>
  <si>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49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</si>
  <si>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</si>
  <si>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</si>
  <si>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</si>
  <si>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50</t>
  </si>
  <si>
    <t>75E216</t>
  </si>
  <si>
    <t>KONTEJNER MOBILNÍHO PROVIZORNÍHO ZABEZPEČOVACÍHO ZAŘÍZENÍ S ŘÍDÍCÍM POČÍTAČEM VČETNĚ SW, JOP, MONTÁŽE A DEMONTÁŽE ZA PRVNÍ MĚSÍC - PRONÁJEM</t>
  </si>
  <si>
    <t>kus/měsíc</t>
  </si>
  <si>
    <t>1. Položka obsahuje:   
 – dodání (formou pronájmu) kontejneru s řídícím počítačem, instalace a uvedení do provozu zařízení určeného položkou   
 – dodávku a instalaci zařízení včetně pomocného materiálu, dopravu do místa určení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za každý započatý měsíc.</t>
  </si>
  <si>
    <t>51</t>
  </si>
  <si>
    <t>75E226</t>
  </si>
  <si>
    <t>KONTEJNER MOBILNÍHO PROVIZORNÍHO ZABEZPEČOVACÍHO ZAŘÍZENÍ VČETNĚ SW, JOP, MONTÁŽE A DEMONTÁŽE ZA DRUHÝ MĚSÍC - PRONÁJEM</t>
  </si>
  <si>
    <t>1. Položka obsahuje:   
 – měsíční pronájem zařízení určeného položkou   
 – pronájem zařízení včetně pomocného materiálu, úpravy zařízení vyvolané stavebními postupy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za druhý a každý další započatý měsíc.</t>
  </si>
  <si>
    <t>52</t>
  </si>
  <si>
    <t>75I811</t>
  </si>
  <si>
    <t>KABEL OPTICKÝ SINGLEMODE DO 12 VLÁKEN</t>
  </si>
  <si>
    <t>KMVLÁKNO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</si>
  <si>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</si>
  <si>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53</t>
  </si>
  <si>
    <t>75I819</t>
  </si>
  <si>
    <t>KABEL OPTICKÝ SINGLEMODE - MONTÁŽ DO OSAZENÉ TRUBKY</t>
  </si>
  <si>
    <t>1. Položka obsahuje:   
 – práce spojené s montáží specifikované kabelizace specifikovaným způsobem (zafouknutí do obsazené trubky)   
 – veškeré potřebné mechanizmy, včetně obsluhy, náklady na mzdy a přibližné (průměrné) náklady na pořízení potřebných ma</t>
  </si>
  <si>
    <t>54</t>
  </si>
  <si>
    <t>75I911</t>
  </si>
  <si>
    <t>OPTOTRUBKA HDPE PRŮMĚRU DO 40 MM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</si>
  <si>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</si>
  <si>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55</t>
  </si>
  <si>
    <t>75I91X</t>
  </si>
  <si>
    <t>OPTOTRUBKA HDPE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</si>
  <si>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</si>
  <si>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56</t>
  </si>
  <si>
    <t>75I961</t>
  </si>
  <si>
    <t>OPTOTRUBKA - HERMETIZACE ÚSEKU DO 2000 M</t>
  </si>
  <si>
    <t>ÚSEK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</si>
  <si>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úseků.</t>
  </si>
  <si>
    <t>57</t>
  </si>
  <si>
    <t>75I962</t>
  </si>
  <si>
    <t>OPTOTRUBKA - KALIBRACE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</si>
  <si>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metrů.</t>
  </si>
  <si>
    <t>58</t>
  </si>
  <si>
    <t>75IEE2</t>
  </si>
  <si>
    <t>OPTICKÝ ROZVADĚČ 19" PROVEDENÍ 24 VLÁKEN</t>
  </si>
  <si>
    <t>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kusů kompletní konstrukce nebo práce.</t>
  </si>
  <si>
    <t>59</t>
  </si>
  <si>
    <t>75IEEX</t>
  </si>
  <si>
    <t>OPTICKÝ ROZVADĚČ 19" PROVEDENÍ - MONTÁŽ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</si>
  <si>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</si>
  <si>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60</t>
  </si>
  <si>
    <t>75IH61</t>
  </si>
  <si>
    <t>UKONČENÍ KABELU OPTICKÉHO DO 12 VLÁKEN</t>
  </si>
  <si>
    <t>1. Položka obsahuje:   
 – kompletní ukončení specifikované kabelizace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</si>
  <si>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R</t>
  </si>
  <si>
    <t>položky</t>
  </si>
  <si>
    <t>61</t>
  </si>
  <si>
    <t>R75D166</t>
  </si>
  <si>
    <t>PROVIZORNÍ BUŇKA VÝH.STANOVIŠTĚ - PRONÁJEM</t>
  </si>
  <si>
    <t>Pronájem buňky.</t>
  </si>
  <si>
    <t>62</t>
  </si>
  <si>
    <t>R75D167</t>
  </si>
  <si>
    <t>PROVIZORNÍ BUŇKA VÝH.STANOVIŠTĚ - MONTÁŽ</t>
  </si>
  <si>
    <t>Montáž buňky (veškeré prace).</t>
  </si>
  <si>
    <t>63</t>
  </si>
  <si>
    <t>R75D168</t>
  </si>
  <si>
    <t>PROVIZORNÍ BUŇKA VÝH.STANOVIŠTĚ - DEMONTÁŽ</t>
  </si>
  <si>
    <t>Demontáž buňky.</t>
  </si>
  <si>
    <t>64</t>
  </si>
  <si>
    <t>R75E117</t>
  </si>
  <si>
    <t>DOZOR PRACOVNÍKŮ NA PROVIZORNÍCH VÝH:STANOVIŠTÍCH</t>
  </si>
  <si>
    <t>Pracovník pro provizorní výh. stanoviště.</t>
  </si>
  <si>
    <t>65</t>
  </si>
  <si>
    <t>R75E118</t>
  </si>
  <si>
    <t>DOZOR PRACOVNÍKŮ PŘI STŘEŽENÍ PŘECHODU NA NÁSTUPIŠTĚ</t>
  </si>
  <si>
    <t>Pracovník pro dozor přechodu.</t>
  </si>
  <si>
    <t>66</t>
  </si>
  <si>
    <t>R75E216</t>
  </si>
  <si>
    <t>KONTEJNER MOBILNÍ PROVIZORNÍ DK ZA PRVNÍ MĚSÍC</t>
  </si>
  <si>
    <t>67</t>
  </si>
  <si>
    <t>R75E226</t>
  </si>
  <si>
    <t>KONTEJNER MOBILNÍ PROVIZORNÍ DK ZA DRUHÝ MĚSÍC</t>
  </si>
  <si>
    <t>68</t>
  </si>
  <si>
    <t>R75IK21</t>
  </si>
  <si>
    <t>MĚŘENÍ KOMPLEXNÍ OPTICKÉHO KABELU</t>
  </si>
  <si>
    <t>VLÁKNO</t>
  </si>
  <si>
    <t>1. Položka obsahuje: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</si>
  <si>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75C528</t>
  </si>
  <si>
    <t>STOŽÁROVÉ NÁVĚSTIDLO TŘÍSVĚTLOVÉ - DEMONTÁŽ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</si>
  <si>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</si>
  <si>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Podle SS</t>
  </si>
  <si>
    <t>75C538</t>
  </si>
  <si>
    <t>STOŽÁROVÉ NÁVĚSTIDLO OD ČTYŘ SVĚTEL - DEMONTÁŽ</t>
  </si>
  <si>
    <t>1. Položka obsahuje:
 – demontáž betonového základu, demontáž stožárového návěstidla od čtyř do šesti světel, zasypání jámy po základu návěstidla
 – demontáž stožárového návěstidla od čtyř do šesti světel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</si>
  <si>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75D158</t>
  </si>
  <si>
    <t>KABELOVÝ OBJEKT - DEMONTÁŽ</t>
  </si>
  <si>
    <t>1. Položka obsahuje:
 – demontáž kabelového objektu venkovního včetně odpojení
 – demontáž kabelového objektu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</si>
  <si>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</si>
  <si>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</si>
  <si>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</si>
  <si>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1. Položka obsahuje:
 – dodání (formou pronájmu) kontejneru s řídícím počítačem, instalace a uvedení do provozu zařízení určeného položkou
 – dodávku a instalaci zařízení včetně pomocného materiálu, dopravu do místa určení
 – naložení vybouraného materiálu na dopravní prostředek
 – odvoz vybouraného materiálu do skladu nebo na likvidaci.
2. Položka neobsahuje:
 – poplatek za likvidaci odpadů (nacení se dle SSD 0)
3. Způsob měření:
Udává se počet kusů kompletní konstrukce za každý započatý měsíc.</t>
  </si>
  <si>
    <t>1. Položka obsahuje:
 – měsíční pronájem zařízení určeného položkou
 – pronájem zařízení včetně pomocného materiálu, úpravy zařízení vyvolané stavebními postupy
 – naložení vybouraného materiálu na dopravní prostředek
 – odvoz vybouraného materiálu do skladu nebo na likvidaci
2. Položka neobsahuje:
 – poplatek za likvidaci odpadů (nacení se dle SSD 0)
3. Způsob měření:
Udává se počet kusů kompletní konstrukce za druhý a každý další započatý měsíc.</t>
  </si>
  <si>
    <t>ZD č.5 - 7.6.2023</t>
  </si>
  <si>
    <t>xxxxx</t>
  </si>
  <si>
    <t>nové opravy</t>
  </si>
  <si>
    <t>opravy z předešlých verzí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</si>
</sst>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9"/>
      <color rgb="FFFF0000"/>
      <name val="Verdana"/>
      <family val="2"/>
      <charset val="238"/>
    </font>
    <font>
      <sz val="10"/>
      <color rgb="FF00B050"/>
      <name val="Arial"/>
      <family val="2"/>
      <charset val="238"/>
    </font>
    <font>
      <i/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0" fontId="1" fillId="0" borderId="3" xfId="1" applyFont="1" applyBorder="1" applyAlignment="1">
      <alignment horizontal="right"/>
    </xf>
    <xf numFmtId="49" fontId="9" fillId="0" borderId="3" xfId="0" applyNumberFormat="1" applyFont="1" applyBorder="1" applyAlignment="1">
      <alignment horizontal="right"/>
    </xf>
    <xf numFmtId="0" fontId="0" fillId="0" borderId="0" xfId="0" applyFill="1"/>
    <xf numFmtId="0" fontId="7" fillId="2" borderId="1" xfId="1" applyFont="1" applyFill="1" applyBorder="1"/>
    <xf numFmtId="164" fontId="10" fillId="0" borderId="3" xfId="1" applyNumberFormat="1" applyFont="1" applyBorder="1" applyAlignment="1">
      <alignment horizontal="center"/>
    </xf>
    <xf numFmtId="0" fontId="10" fillId="0" borderId="3" xfId="1" applyFont="1" applyFill="1" applyBorder="1" applyAlignment="1">
      <alignment horizontal="right"/>
    </xf>
    <xf numFmtId="0" fontId="10" fillId="0" borderId="3" xfId="1" applyFont="1" applyFill="1" applyBorder="1"/>
    <xf numFmtId="0" fontId="10" fillId="0" borderId="3" xfId="1" applyFont="1" applyFill="1" applyBorder="1" applyAlignment="1">
      <alignment wrapText="1"/>
    </xf>
    <xf numFmtId="0" fontId="10" fillId="0" borderId="3" xfId="1" applyFont="1" applyFill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/>
    </xf>
    <xf numFmtId="4" fontId="10" fillId="0" borderId="3" xfId="1" applyNumberFormat="1" applyFont="1" applyFill="1" applyBorder="1" applyAlignment="1">
      <alignment horizontal="center"/>
    </xf>
    <xf numFmtId="0" fontId="10" fillId="0" borderId="0" xfId="0" applyFont="1" applyFill="1"/>
    <xf numFmtId="0" fontId="10" fillId="0" borderId="3" xfId="1" applyFont="1" applyFill="1" applyBorder="1" applyAlignment="1">
      <alignment horizontal="left" vertical="center" wrapText="1"/>
    </xf>
    <xf numFmtId="0" fontId="11" fillId="0" borderId="3" xfId="1" applyFont="1" applyFill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0" xfId="0" applyFont="1"/>
    <xf numFmtId="0" fontId="10" fillId="0" borderId="0" xfId="0" applyFont="1"/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R308"/>
  <sheetViews>
    <sheetView tabSelected="1" topLeftCell="B1" workbookViewId="0">
      <pane ySplit="9" topLeftCell="A292" activePane="bottomLeft" state="frozen"/>
      <selection pane="bottomLeft" activeCell="C293" sqref="C29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41" t="s">
        <v>337</v>
      </c>
      <c r="I2" s="3"/>
      <c r="O2">
        <f>0+O10+O31+O252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6" t="s">
        <v>6</v>
      </c>
      <c r="D3" s="57"/>
      <c r="E3" s="5" t="s">
        <v>7</v>
      </c>
      <c r="F3" s="1"/>
      <c r="G3" s="6"/>
      <c r="H3" s="7" t="s">
        <v>8</v>
      </c>
      <c r="I3" s="8">
        <f>0+I10+I31+I252</f>
        <v>0</v>
      </c>
      <c r="K3" s="53" t="s">
        <v>338</v>
      </c>
      <c r="L3" s="53" t="s">
        <v>339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6" t="s">
        <v>13</v>
      </c>
      <c r="D4" s="57"/>
      <c r="E4" s="5" t="s">
        <v>14</v>
      </c>
      <c r="F4" s="1"/>
      <c r="G4" s="1"/>
      <c r="H4" s="9"/>
      <c r="I4" s="9"/>
      <c r="K4" s="54" t="s">
        <v>338</v>
      </c>
      <c r="L4" s="54" t="s">
        <v>340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56" t="s">
        <v>17</v>
      </c>
      <c r="D5" s="57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58" t="s">
        <v>8</v>
      </c>
      <c r="D6" s="59"/>
      <c r="E6" s="11" t="s">
        <v>22</v>
      </c>
      <c r="F6" s="3"/>
      <c r="G6" s="3"/>
      <c r="H6" s="3"/>
      <c r="I6" s="3"/>
    </row>
    <row r="7" spans="1:18" ht="12.75" customHeight="1" x14ac:dyDescent="0.2">
      <c r="A7" s="55" t="s">
        <v>23</v>
      </c>
      <c r="B7" s="55" t="s">
        <v>24</v>
      </c>
      <c r="C7" s="55" t="s">
        <v>25</v>
      </c>
      <c r="D7" s="55" t="s">
        <v>26</v>
      </c>
      <c r="E7" s="55" t="s">
        <v>27</v>
      </c>
      <c r="F7" s="55" t="s">
        <v>28</v>
      </c>
      <c r="G7" s="55" t="s">
        <v>29</v>
      </c>
      <c r="H7" s="55" t="s">
        <v>30</v>
      </c>
      <c r="I7" s="55"/>
    </row>
    <row r="8" spans="1:18" ht="12.75" customHeight="1" x14ac:dyDescent="0.2">
      <c r="A8" s="55"/>
      <c r="B8" s="55"/>
      <c r="C8" s="55"/>
      <c r="D8" s="55"/>
      <c r="E8" s="55"/>
      <c r="F8" s="55"/>
      <c r="G8" s="55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21">
        <v>475.3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49</v>
      </c>
    </row>
    <row r="14" spans="1:18" ht="318.75" x14ac:dyDescent="0.2">
      <c r="A14" t="s">
        <v>50</v>
      </c>
      <c r="E14" s="24" t="s">
        <v>51</v>
      </c>
    </row>
    <row r="15" spans="1:18" x14ac:dyDescent="0.2">
      <c r="A15" s="17" t="s">
        <v>42</v>
      </c>
      <c r="B15" s="18" t="s">
        <v>10</v>
      </c>
      <c r="C15" s="18" t="s">
        <v>52</v>
      </c>
      <c r="D15" s="17" t="s">
        <v>44</v>
      </c>
      <c r="E15" s="19" t="s">
        <v>53</v>
      </c>
      <c r="F15" s="20" t="s">
        <v>46</v>
      </c>
      <c r="G15" s="21">
        <v>16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49</v>
      </c>
    </row>
    <row r="18" spans="1:18" ht="318.75" x14ac:dyDescent="0.2">
      <c r="A18" t="s">
        <v>50</v>
      </c>
      <c r="E18" s="24" t="s">
        <v>51</v>
      </c>
    </row>
    <row r="19" spans="1:18" x14ac:dyDescent="0.2">
      <c r="A19" s="17" t="s">
        <v>42</v>
      </c>
      <c r="B19" s="18" t="s">
        <v>2</v>
      </c>
      <c r="C19" s="18" t="s">
        <v>54</v>
      </c>
      <c r="D19" s="17" t="s">
        <v>44</v>
      </c>
      <c r="E19" s="19" t="s">
        <v>55</v>
      </c>
      <c r="F19" s="20" t="s">
        <v>56</v>
      </c>
      <c r="G19" s="21">
        <v>215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47</v>
      </c>
      <c r="E20" s="24" t="s">
        <v>44</v>
      </c>
    </row>
    <row r="21" spans="1:18" x14ac:dyDescent="0.2">
      <c r="A21" s="25" t="s">
        <v>48</v>
      </c>
      <c r="E21" s="26" t="s">
        <v>49</v>
      </c>
    </row>
    <row r="22" spans="1:18" ht="25.5" x14ac:dyDescent="0.2">
      <c r="A22" t="s">
        <v>50</v>
      </c>
      <c r="E22" s="24" t="s">
        <v>57</v>
      </c>
    </row>
    <row r="23" spans="1:18" x14ac:dyDescent="0.2">
      <c r="A23" s="17" t="s">
        <v>42</v>
      </c>
      <c r="B23" s="18" t="s">
        <v>35</v>
      </c>
      <c r="C23" s="18" t="s">
        <v>58</v>
      </c>
      <c r="D23" s="17" t="s">
        <v>44</v>
      </c>
      <c r="E23" s="19" t="s">
        <v>59</v>
      </c>
      <c r="F23" s="20" t="s">
        <v>46</v>
      </c>
      <c r="G23" s="21">
        <v>491.3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47</v>
      </c>
      <c r="E24" s="24" t="s">
        <v>44</v>
      </c>
    </row>
    <row r="25" spans="1:18" x14ac:dyDescent="0.2">
      <c r="A25" s="25" t="s">
        <v>48</v>
      </c>
      <c r="E25" s="26" t="s">
        <v>49</v>
      </c>
    </row>
    <row r="26" spans="1:18" ht="229.5" x14ac:dyDescent="0.2">
      <c r="A26" t="s">
        <v>50</v>
      </c>
      <c r="E26" s="24" t="s">
        <v>60</v>
      </c>
    </row>
    <row r="27" spans="1:18" x14ac:dyDescent="0.2">
      <c r="A27" s="17" t="s">
        <v>42</v>
      </c>
      <c r="B27" s="18" t="s">
        <v>36</v>
      </c>
      <c r="C27" s="18" t="s">
        <v>61</v>
      </c>
      <c r="D27" s="17" t="s">
        <v>44</v>
      </c>
      <c r="E27" s="19" t="s">
        <v>62</v>
      </c>
      <c r="F27" s="20" t="s">
        <v>63</v>
      </c>
      <c r="G27" s="21">
        <v>679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47</v>
      </c>
      <c r="E28" s="24" t="s">
        <v>44</v>
      </c>
    </row>
    <row r="29" spans="1:18" x14ac:dyDescent="0.2">
      <c r="A29" s="25" t="s">
        <v>48</v>
      </c>
      <c r="E29" s="26" t="s">
        <v>44</v>
      </c>
    </row>
    <row r="30" spans="1:18" x14ac:dyDescent="0.2">
      <c r="A30" t="s">
        <v>50</v>
      </c>
      <c r="E30" s="24" t="s">
        <v>64</v>
      </c>
    </row>
    <row r="31" spans="1:18" ht="12.75" customHeight="1" x14ac:dyDescent="0.2">
      <c r="A31" s="3" t="s">
        <v>40</v>
      </c>
      <c r="B31" s="3"/>
      <c r="C31" s="27" t="s">
        <v>65</v>
      </c>
      <c r="D31" s="3"/>
      <c r="E31" s="15" t="s">
        <v>66</v>
      </c>
      <c r="F31" s="3"/>
      <c r="G31" s="3"/>
      <c r="H31" s="3"/>
      <c r="I31" s="28">
        <f>0+Q31</f>
        <v>0</v>
      </c>
      <c r="O31">
        <f>0+R31</f>
        <v>0</v>
      </c>
      <c r="Q31">
        <f>0+I32+I36+I40+I44+I48+I52+I56+I60+I64+I68+I72+I76+I80+I84+I88+I92+I96+I100+I104+I108+I112+I116+I120+I124+I128+I132+I136+I140+I144+I148+I152+I156+I160+I164+I168+I172+I176+I180+I184+I188+I192+I196+I200+I204+I208+I212+I216+I220+I224+I228+I232+I236+I240+I244+I248</f>
        <v>0</v>
      </c>
      <c r="R31">
        <f>0+O32+O36+O40+O44+O48+O52+O56+O60+O64+O68+O72+O76+O80+O84+O88+O92+O96+O100+O104+O108+O112+O116+O120+O124+O128+O132+O136+O140+O144+O148+O152+O156+O160+O164+O168+O172+O176+O180+O184+O188+O192+O196+O200+O204+O208+O212+O216+O220+O224+O228+O232+O236+O240+O244+O248</f>
        <v>0</v>
      </c>
    </row>
    <row r="32" spans="1:18" x14ac:dyDescent="0.2">
      <c r="A32" s="17" t="s">
        <v>42</v>
      </c>
      <c r="B32" s="18" t="s">
        <v>37</v>
      </c>
      <c r="C32" s="18" t="s">
        <v>67</v>
      </c>
      <c r="D32" s="17" t="s">
        <v>44</v>
      </c>
      <c r="E32" s="19" t="s">
        <v>68</v>
      </c>
      <c r="F32" s="20" t="s">
        <v>69</v>
      </c>
      <c r="G32" s="21">
        <v>250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47</v>
      </c>
      <c r="E33" s="24" t="s">
        <v>44</v>
      </c>
    </row>
    <row r="34" spans="1:16" x14ac:dyDescent="0.2">
      <c r="A34" s="25" t="s">
        <v>48</v>
      </c>
      <c r="E34" s="26" t="s">
        <v>70</v>
      </c>
    </row>
    <row r="35" spans="1:16" ht="102" x14ac:dyDescent="0.2">
      <c r="A35" t="s">
        <v>50</v>
      </c>
      <c r="E35" s="24" t="s">
        <v>71</v>
      </c>
    </row>
    <row r="36" spans="1:16" ht="25.5" x14ac:dyDescent="0.2">
      <c r="A36" s="17" t="s">
        <v>42</v>
      </c>
      <c r="B36" s="18" t="s">
        <v>65</v>
      </c>
      <c r="C36" s="18" t="s">
        <v>72</v>
      </c>
      <c r="D36" s="17" t="s">
        <v>44</v>
      </c>
      <c r="E36" s="19" t="s">
        <v>73</v>
      </c>
      <c r="F36" s="20" t="s">
        <v>56</v>
      </c>
      <c r="G36" s="21">
        <v>2570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47</v>
      </c>
      <c r="E37" s="24" t="s">
        <v>44</v>
      </c>
    </row>
    <row r="38" spans="1:16" x14ac:dyDescent="0.2">
      <c r="A38" s="25" t="s">
        <v>48</v>
      </c>
      <c r="E38" s="26" t="s">
        <v>49</v>
      </c>
    </row>
    <row r="39" spans="1:16" ht="114.75" x14ac:dyDescent="0.2">
      <c r="A39" t="s">
        <v>50</v>
      </c>
      <c r="E39" s="24" t="s">
        <v>74</v>
      </c>
    </row>
    <row r="40" spans="1:16" x14ac:dyDescent="0.2">
      <c r="A40" s="17" t="s">
        <v>42</v>
      </c>
      <c r="B40" s="18" t="s">
        <v>75</v>
      </c>
      <c r="C40" s="18" t="s">
        <v>76</v>
      </c>
      <c r="D40" s="17" t="s">
        <v>44</v>
      </c>
      <c r="E40" s="19" t="s">
        <v>77</v>
      </c>
      <c r="F40" s="20" t="s">
        <v>56</v>
      </c>
      <c r="G40" s="21">
        <v>40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47</v>
      </c>
      <c r="E41" s="24" t="s">
        <v>44</v>
      </c>
    </row>
    <row r="42" spans="1:16" x14ac:dyDescent="0.2">
      <c r="A42" s="25" t="s">
        <v>48</v>
      </c>
      <c r="E42" s="26" t="s">
        <v>78</v>
      </c>
    </row>
    <row r="43" spans="1:16" ht="89.25" x14ac:dyDescent="0.2">
      <c r="A43" t="s">
        <v>50</v>
      </c>
      <c r="E43" s="24" t="s">
        <v>79</v>
      </c>
    </row>
    <row r="44" spans="1:16" x14ac:dyDescent="0.2">
      <c r="A44" s="17" t="s">
        <v>42</v>
      </c>
      <c r="B44" s="18" t="s">
        <v>38</v>
      </c>
      <c r="C44" s="18" t="s">
        <v>80</v>
      </c>
      <c r="D44" s="17" t="s">
        <v>44</v>
      </c>
      <c r="E44" s="19" t="s">
        <v>81</v>
      </c>
      <c r="F44" s="20" t="s">
        <v>56</v>
      </c>
      <c r="G44" s="21">
        <v>80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47</v>
      </c>
      <c r="E45" s="24" t="s">
        <v>44</v>
      </c>
    </row>
    <row r="46" spans="1:16" x14ac:dyDescent="0.2">
      <c r="A46" s="25" t="s">
        <v>48</v>
      </c>
      <c r="E46" s="26" t="s">
        <v>78</v>
      </c>
    </row>
    <row r="47" spans="1:16" ht="89.25" x14ac:dyDescent="0.2">
      <c r="A47" t="s">
        <v>50</v>
      </c>
      <c r="E47" s="24" t="s">
        <v>79</v>
      </c>
    </row>
    <row r="48" spans="1:16" x14ac:dyDescent="0.2">
      <c r="A48" s="17" t="s">
        <v>42</v>
      </c>
      <c r="B48" s="18" t="s">
        <v>39</v>
      </c>
      <c r="C48" s="18" t="s">
        <v>82</v>
      </c>
      <c r="D48" s="17" t="s">
        <v>44</v>
      </c>
      <c r="E48" s="19" t="s">
        <v>83</v>
      </c>
      <c r="F48" s="20" t="s">
        <v>84</v>
      </c>
      <c r="G48" s="42">
        <v>69.644999999999996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47</v>
      </c>
      <c r="E49" s="24" t="s">
        <v>44</v>
      </c>
    </row>
    <row r="50" spans="1:16" x14ac:dyDescent="0.2">
      <c r="A50" s="25" t="s">
        <v>48</v>
      </c>
      <c r="E50" s="26" t="s">
        <v>78</v>
      </c>
    </row>
    <row r="51" spans="1:16" ht="76.5" x14ac:dyDescent="0.2">
      <c r="A51" t="s">
        <v>50</v>
      </c>
      <c r="E51" s="24" t="s">
        <v>85</v>
      </c>
    </row>
    <row r="52" spans="1:16" x14ac:dyDescent="0.2">
      <c r="A52" s="17" t="s">
        <v>42</v>
      </c>
      <c r="B52" s="18" t="s">
        <v>86</v>
      </c>
      <c r="C52" s="18" t="s">
        <v>87</v>
      </c>
      <c r="D52" s="17" t="s">
        <v>44</v>
      </c>
      <c r="E52" s="19" t="s">
        <v>88</v>
      </c>
      <c r="F52" s="20" t="s">
        <v>84</v>
      </c>
      <c r="G52" s="21">
        <v>13.2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47</v>
      </c>
      <c r="E53" s="24" t="s">
        <v>44</v>
      </c>
    </row>
    <row r="54" spans="1:16" x14ac:dyDescent="0.2">
      <c r="A54" s="25" t="s">
        <v>48</v>
      </c>
      <c r="E54" s="26" t="s">
        <v>78</v>
      </c>
    </row>
    <row r="55" spans="1:16" ht="76.5" x14ac:dyDescent="0.2">
      <c r="A55" t="s">
        <v>50</v>
      </c>
      <c r="E55" s="24" t="s">
        <v>85</v>
      </c>
    </row>
    <row r="56" spans="1:16" x14ac:dyDescent="0.2">
      <c r="A56" s="17" t="s">
        <v>42</v>
      </c>
      <c r="B56" s="18" t="s">
        <v>89</v>
      </c>
      <c r="C56" s="18" t="s">
        <v>90</v>
      </c>
      <c r="D56" s="17" t="s">
        <v>44</v>
      </c>
      <c r="E56" s="19" t="s">
        <v>91</v>
      </c>
      <c r="F56" s="20" t="s">
        <v>84</v>
      </c>
      <c r="G56" s="21">
        <v>49.6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47</v>
      </c>
      <c r="E57" s="24" t="s">
        <v>44</v>
      </c>
    </row>
    <row r="58" spans="1:16" x14ac:dyDescent="0.2">
      <c r="A58" s="25" t="s">
        <v>48</v>
      </c>
      <c r="E58" s="26" t="s">
        <v>78</v>
      </c>
    </row>
    <row r="59" spans="1:16" ht="76.5" x14ac:dyDescent="0.2">
      <c r="A59" t="s">
        <v>50</v>
      </c>
      <c r="E59" s="24" t="s">
        <v>85</v>
      </c>
    </row>
    <row r="60" spans="1:16" x14ac:dyDescent="0.2">
      <c r="A60" s="17" t="s">
        <v>42</v>
      </c>
      <c r="B60" s="18" t="s">
        <v>92</v>
      </c>
      <c r="C60" s="18" t="s">
        <v>93</v>
      </c>
      <c r="D60" s="17" t="s">
        <v>44</v>
      </c>
      <c r="E60" s="19" t="s">
        <v>94</v>
      </c>
      <c r="F60" s="20" t="s">
        <v>84</v>
      </c>
      <c r="G60" s="21">
        <v>496.95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47</v>
      </c>
      <c r="E61" s="24" t="s">
        <v>44</v>
      </c>
    </row>
    <row r="62" spans="1:16" x14ac:dyDescent="0.2">
      <c r="A62" s="25" t="s">
        <v>48</v>
      </c>
      <c r="E62" s="26" t="s">
        <v>78</v>
      </c>
    </row>
    <row r="63" spans="1:16" ht="76.5" x14ac:dyDescent="0.2">
      <c r="A63" t="s">
        <v>50</v>
      </c>
      <c r="E63" s="24" t="s">
        <v>85</v>
      </c>
    </row>
    <row r="64" spans="1:16" x14ac:dyDescent="0.2">
      <c r="A64" s="17" t="s">
        <v>42</v>
      </c>
      <c r="B64" s="18" t="s">
        <v>95</v>
      </c>
      <c r="C64" s="18" t="s">
        <v>96</v>
      </c>
      <c r="D64" s="17" t="s">
        <v>44</v>
      </c>
      <c r="E64" s="19" t="s">
        <v>97</v>
      </c>
      <c r="F64" s="20" t="s">
        <v>84</v>
      </c>
      <c r="G64" s="42">
        <v>69.644999999999996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47</v>
      </c>
      <c r="E65" s="24" t="s">
        <v>44</v>
      </c>
    </row>
    <row r="66" spans="1:16" x14ac:dyDescent="0.2">
      <c r="A66" s="25" t="s">
        <v>48</v>
      </c>
      <c r="E66" s="26" t="s">
        <v>78</v>
      </c>
    </row>
    <row r="67" spans="1:16" ht="204" x14ac:dyDescent="0.2">
      <c r="A67" t="s">
        <v>50</v>
      </c>
      <c r="E67" s="24" t="s">
        <v>98</v>
      </c>
    </row>
    <row r="68" spans="1:16" x14ac:dyDescent="0.2">
      <c r="A68" s="17" t="s">
        <v>42</v>
      </c>
      <c r="B68" s="18" t="s">
        <v>99</v>
      </c>
      <c r="C68" s="18" t="s">
        <v>100</v>
      </c>
      <c r="D68" s="17" t="s">
        <v>44</v>
      </c>
      <c r="E68" s="19" t="s">
        <v>101</v>
      </c>
      <c r="F68" s="20" t="s">
        <v>84</v>
      </c>
      <c r="G68" s="21">
        <v>13.2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47</v>
      </c>
      <c r="E69" s="24" t="s">
        <v>44</v>
      </c>
    </row>
    <row r="70" spans="1:16" x14ac:dyDescent="0.2">
      <c r="A70" s="25" t="s">
        <v>48</v>
      </c>
      <c r="E70" s="26" t="s">
        <v>78</v>
      </c>
    </row>
    <row r="71" spans="1:16" ht="204" x14ac:dyDescent="0.2">
      <c r="A71" t="s">
        <v>50</v>
      </c>
      <c r="E71" s="24" t="s">
        <v>102</v>
      </c>
    </row>
    <row r="72" spans="1:16" x14ac:dyDescent="0.2">
      <c r="A72" s="17" t="s">
        <v>42</v>
      </c>
      <c r="B72" s="18" t="s">
        <v>103</v>
      </c>
      <c r="C72" s="18" t="s">
        <v>104</v>
      </c>
      <c r="D72" s="17" t="s">
        <v>44</v>
      </c>
      <c r="E72" s="19" t="s">
        <v>105</v>
      </c>
      <c r="F72" s="20" t="s">
        <v>84</v>
      </c>
      <c r="G72" s="21">
        <v>49.6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47</v>
      </c>
      <c r="E73" s="24" t="s">
        <v>44</v>
      </c>
    </row>
    <row r="74" spans="1:16" x14ac:dyDescent="0.2">
      <c r="A74" s="25" t="s">
        <v>48</v>
      </c>
      <c r="E74" s="26" t="s">
        <v>78</v>
      </c>
    </row>
    <row r="75" spans="1:16" ht="204" x14ac:dyDescent="0.2">
      <c r="A75" t="s">
        <v>50</v>
      </c>
      <c r="E75" s="24" t="s">
        <v>106</v>
      </c>
    </row>
    <row r="76" spans="1:16" x14ac:dyDescent="0.2">
      <c r="A76" s="17" t="s">
        <v>42</v>
      </c>
      <c r="B76" s="18" t="s">
        <v>107</v>
      </c>
      <c r="C76" s="18" t="s">
        <v>108</v>
      </c>
      <c r="D76" s="17" t="s">
        <v>44</v>
      </c>
      <c r="E76" s="19" t="s">
        <v>109</v>
      </c>
      <c r="F76" s="20" t="s">
        <v>84</v>
      </c>
      <c r="G76" s="21">
        <v>496.95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47</v>
      </c>
      <c r="E77" s="24" t="s">
        <v>44</v>
      </c>
    </row>
    <row r="78" spans="1:16" x14ac:dyDescent="0.2">
      <c r="A78" s="25" t="s">
        <v>48</v>
      </c>
      <c r="E78" s="26" t="s">
        <v>78</v>
      </c>
    </row>
    <row r="79" spans="1:16" ht="204" x14ac:dyDescent="0.2">
      <c r="A79" t="s">
        <v>50</v>
      </c>
      <c r="E79" s="24" t="s">
        <v>102</v>
      </c>
    </row>
    <row r="80" spans="1:16" ht="25.5" x14ac:dyDescent="0.2">
      <c r="A80" s="17" t="s">
        <v>42</v>
      </c>
      <c r="B80" s="18" t="s">
        <v>110</v>
      </c>
      <c r="C80" s="18" t="s">
        <v>111</v>
      </c>
      <c r="D80" s="17" t="s">
        <v>44</v>
      </c>
      <c r="E80" s="19" t="s">
        <v>112</v>
      </c>
      <c r="F80" s="20" t="s">
        <v>69</v>
      </c>
      <c r="G80" s="21">
        <v>316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47</v>
      </c>
      <c r="E81" s="24" t="s">
        <v>44</v>
      </c>
    </row>
    <row r="82" spans="1:16" x14ac:dyDescent="0.2">
      <c r="A82" s="25" t="s">
        <v>48</v>
      </c>
      <c r="E82" s="26" t="s">
        <v>78</v>
      </c>
    </row>
    <row r="83" spans="1:16" ht="114.75" x14ac:dyDescent="0.2">
      <c r="A83" t="s">
        <v>50</v>
      </c>
      <c r="E83" s="24" t="s">
        <v>113</v>
      </c>
    </row>
    <row r="84" spans="1:16" ht="25.5" x14ac:dyDescent="0.2">
      <c r="A84" s="17" t="s">
        <v>42</v>
      </c>
      <c r="B84" s="18" t="s">
        <v>114</v>
      </c>
      <c r="C84" s="18" t="s">
        <v>115</v>
      </c>
      <c r="D84" s="17" t="s">
        <v>44</v>
      </c>
      <c r="E84" s="19" t="s">
        <v>116</v>
      </c>
      <c r="F84" s="20" t="s">
        <v>69</v>
      </c>
      <c r="G84" s="21">
        <v>62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47</v>
      </c>
      <c r="E85" s="24" t="s">
        <v>44</v>
      </c>
    </row>
    <row r="86" spans="1:16" x14ac:dyDescent="0.2">
      <c r="A86" s="25" t="s">
        <v>48</v>
      </c>
      <c r="E86" s="26" t="s">
        <v>78</v>
      </c>
    </row>
    <row r="87" spans="1:16" ht="114.75" x14ac:dyDescent="0.2">
      <c r="A87" t="s">
        <v>50</v>
      </c>
      <c r="E87" s="24" t="s">
        <v>113</v>
      </c>
    </row>
    <row r="88" spans="1:16" x14ac:dyDescent="0.2">
      <c r="A88" s="17" t="s">
        <v>42</v>
      </c>
      <c r="B88" s="18" t="s">
        <v>117</v>
      </c>
      <c r="C88" s="18" t="s">
        <v>118</v>
      </c>
      <c r="D88" s="17" t="s">
        <v>44</v>
      </c>
      <c r="E88" s="19" t="s">
        <v>119</v>
      </c>
      <c r="F88" s="20" t="s">
        <v>69</v>
      </c>
      <c r="G88" s="21">
        <v>7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47</v>
      </c>
      <c r="E89" s="24" t="s">
        <v>44</v>
      </c>
    </row>
    <row r="90" spans="1:16" x14ac:dyDescent="0.2">
      <c r="A90" s="25" t="s">
        <v>48</v>
      </c>
      <c r="E90" s="26" t="s">
        <v>120</v>
      </c>
    </row>
    <row r="91" spans="1:16" ht="127.5" x14ac:dyDescent="0.2">
      <c r="A91" t="s">
        <v>50</v>
      </c>
      <c r="E91" s="24" t="s">
        <v>121</v>
      </c>
    </row>
    <row r="92" spans="1:16" x14ac:dyDescent="0.2">
      <c r="A92" s="17" t="s">
        <v>42</v>
      </c>
      <c r="B92" s="18" t="s">
        <v>122</v>
      </c>
      <c r="C92" s="18" t="s">
        <v>123</v>
      </c>
      <c r="D92" s="17" t="s">
        <v>44</v>
      </c>
      <c r="E92" s="19" t="s">
        <v>124</v>
      </c>
      <c r="F92" s="20" t="s">
        <v>69</v>
      </c>
      <c r="G92" s="21">
        <v>21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47</v>
      </c>
      <c r="E93" s="24" t="s">
        <v>44</v>
      </c>
    </row>
    <row r="94" spans="1:16" x14ac:dyDescent="0.2">
      <c r="A94" s="25" t="s">
        <v>48</v>
      </c>
      <c r="E94" s="26" t="s">
        <v>120</v>
      </c>
    </row>
    <row r="95" spans="1:16" ht="127.5" x14ac:dyDescent="0.2">
      <c r="A95" t="s">
        <v>50</v>
      </c>
      <c r="E95" s="24" t="s">
        <v>125</v>
      </c>
    </row>
    <row r="96" spans="1:16" x14ac:dyDescent="0.2">
      <c r="A96" s="17" t="s">
        <v>42</v>
      </c>
      <c r="B96" s="18" t="s">
        <v>126</v>
      </c>
      <c r="C96" s="18" t="s">
        <v>127</v>
      </c>
      <c r="D96" s="17" t="s">
        <v>44</v>
      </c>
      <c r="E96" s="19" t="s">
        <v>128</v>
      </c>
      <c r="F96" s="20" t="s">
        <v>69</v>
      </c>
      <c r="G96" s="21">
        <v>5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3" t="s">
        <v>47</v>
      </c>
      <c r="E97" s="24" t="s">
        <v>44</v>
      </c>
    </row>
    <row r="98" spans="1:16" x14ac:dyDescent="0.2">
      <c r="A98" s="25" t="s">
        <v>48</v>
      </c>
      <c r="E98" s="26" t="s">
        <v>120</v>
      </c>
    </row>
    <row r="99" spans="1:16" ht="127.5" x14ac:dyDescent="0.2">
      <c r="A99" t="s">
        <v>50</v>
      </c>
      <c r="E99" s="24" t="s">
        <v>129</v>
      </c>
    </row>
    <row r="100" spans="1:16" x14ac:dyDescent="0.2">
      <c r="A100" s="17" t="s">
        <v>42</v>
      </c>
      <c r="B100" s="18" t="s">
        <v>130</v>
      </c>
      <c r="C100" s="18" t="s">
        <v>131</v>
      </c>
      <c r="D100" s="17" t="s">
        <v>44</v>
      </c>
      <c r="E100" s="19" t="s">
        <v>132</v>
      </c>
      <c r="F100" s="20" t="s">
        <v>69</v>
      </c>
      <c r="G100" s="21">
        <v>2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3" t="s">
        <v>47</v>
      </c>
      <c r="E101" s="24" t="s">
        <v>44</v>
      </c>
    </row>
    <row r="102" spans="1:16" x14ac:dyDescent="0.2">
      <c r="A102" s="25" t="s">
        <v>48</v>
      </c>
      <c r="E102" s="26" t="s">
        <v>120</v>
      </c>
    </row>
    <row r="103" spans="1:16" ht="127.5" x14ac:dyDescent="0.2">
      <c r="A103" t="s">
        <v>50</v>
      </c>
      <c r="E103" s="24" t="s">
        <v>133</v>
      </c>
    </row>
    <row r="104" spans="1:16" x14ac:dyDescent="0.2">
      <c r="A104" s="17" t="s">
        <v>42</v>
      </c>
      <c r="B104" s="18" t="s">
        <v>134</v>
      </c>
      <c r="C104" s="18" t="s">
        <v>135</v>
      </c>
      <c r="D104" s="17" t="s">
        <v>44</v>
      </c>
      <c r="E104" s="19" t="s">
        <v>136</v>
      </c>
      <c r="F104" s="20" t="s">
        <v>69</v>
      </c>
      <c r="G104" s="21">
        <v>2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3" t="s">
        <v>47</v>
      </c>
      <c r="E105" s="24" t="s">
        <v>44</v>
      </c>
    </row>
    <row r="106" spans="1:16" x14ac:dyDescent="0.2">
      <c r="A106" s="25" t="s">
        <v>48</v>
      </c>
      <c r="E106" s="26" t="s">
        <v>120</v>
      </c>
    </row>
    <row r="107" spans="1:16" ht="127.5" x14ac:dyDescent="0.2">
      <c r="A107" t="s">
        <v>50</v>
      </c>
      <c r="E107" s="24" t="s">
        <v>137</v>
      </c>
    </row>
    <row r="108" spans="1:16" ht="25.5" x14ac:dyDescent="0.2">
      <c r="A108" s="17" t="s">
        <v>42</v>
      </c>
      <c r="B108" s="18" t="s">
        <v>138</v>
      </c>
      <c r="C108" s="18" t="s">
        <v>139</v>
      </c>
      <c r="D108" s="17" t="s">
        <v>44</v>
      </c>
      <c r="E108" s="19" t="s">
        <v>140</v>
      </c>
      <c r="F108" s="20" t="s">
        <v>69</v>
      </c>
      <c r="G108" s="21">
        <v>1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3" t="s">
        <v>47</v>
      </c>
      <c r="E109" s="24" t="s">
        <v>44</v>
      </c>
    </row>
    <row r="110" spans="1:16" x14ac:dyDescent="0.2">
      <c r="A110" s="25" t="s">
        <v>48</v>
      </c>
      <c r="E110" s="26" t="s">
        <v>120</v>
      </c>
    </row>
    <row r="111" spans="1:16" ht="140.25" x14ac:dyDescent="0.2">
      <c r="A111" t="s">
        <v>50</v>
      </c>
      <c r="E111" s="24" t="s">
        <v>141</v>
      </c>
    </row>
    <row r="112" spans="1:16" x14ac:dyDescent="0.2">
      <c r="A112" s="17" t="s">
        <v>42</v>
      </c>
      <c r="B112" s="18" t="s">
        <v>142</v>
      </c>
      <c r="C112" s="18" t="s">
        <v>143</v>
      </c>
      <c r="D112" s="17" t="s">
        <v>44</v>
      </c>
      <c r="E112" s="19" t="s">
        <v>144</v>
      </c>
      <c r="F112" s="20" t="s">
        <v>69</v>
      </c>
      <c r="G112" s="21">
        <v>34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3" t="s">
        <v>47</v>
      </c>
      <c r="E113" s="24" t="s">
        <v>44</v>
      </c>
    </row>
    <row r="114" spans="1:16" x14ac:dyDescent="0.2">
      <c r="A114" s="25" t="s">
        <v>48</v>
      </c>
      <c r="E114" s="26" t="s">
        <v>145</v>
      </c>
    </row>
    <row r="115" spans="1:16" ht="153" x14ac:dyDescent="0.2">
      <c r="A115" t="s">
        <v>50</v>
      </c>
      <c r="E115" s="24" t="s">
        <v>146</v>
      </c>
    </row>
    <row r="116" spans="1:16" x14ac:dyDescent="0.2">
      <c r="A116" s="17" t="s">
        <v>42</v>
      </c>
      <c r="B116" s="18" t="s">
        <v>147</v>
      </c>
      <c r="C116" s="18" t="s">
        <v>148</v>
      </c>
      <c r="D116" s="17" t="s">
        <v>44</v>
      </c>
      <c r="E116" s="19" t="s">
        <v>149</v>
      </c>
      <c r="F116" s="20" t="s">
        <v>69</v>
      </c>
      <c r="G116" s="21">
        <v>3</v>
      </c>
      <c r="H116" s="22">
        <v>0</v>
      </c>
      <c r="I116" s="22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3" t="s">
        <v>47</v>
      </c>
      <c r="E117" s="24" t="s">
        <v>44</v>
      </c>
    </row>
    <row r="118" spans="1:16" x14ac:dyDescent="0.2">
      <c r="A118" s="25" t="s">
        <v>48</v>
      </c>
      <c r="E118" s="26" t="s">
        <v>145</v>
      </c>
    </row>
    <row r="119" spans="1:16" ht="153" x14ac:dyDescent="0.2">
      <c r="A119" t="s">
        <v>50</v>
      </c>
      <c r="E119" s="24" t="s">
        <v>150</v>
      </c>
    </row>
    <row r="120" spans="1:16" ht="25.5" x14ac:dyDescent="0.2">
      <c r="A120" s="17" t="s">
        <v>42</v>
      </c>
      <c r="B120" s="18" t="s">
        <v>151</v>
      </c>
      <c r="C120" s="18" t="s">
        <v>152</v>
      </c>
      <c r="D120" s="17" t="s">
        <v>44</v>
      </c>
      <c r="E120" s="19" t="s">
        <v>153</v>
      </c>
      <c r="F120" s="20" t="s">
        <v>69</v>
      </c>
      <c r="G120" s="21">
        <v>4</v>
      </c>
      <c r="H120" s="22">
        <v>0</v>
      </c>
      <c r="I120" s="22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3" t="s">
        <v>47</v>
      </c>
      <c r="E121" s="24" t="s">
        <v>44</v>
      </c>
    </row>
    <row r="122" spans="1:16" x14ac:dyDescent="0.2">
      <c r="A122" s="25" t="s">
        <v>48</v>
      </c>
      <c r="E122" s="26" t="s">
        <v>145</v>
      </c>
    </row>
    <row r="123" spans="1:16" ht="114.75" x14ac:dyDescent="0.2">
      <c r="A123" t="s">
        <v>50</v>
      </c>
      <c r="E123" s="24" t="s">
        <v>154</v>
      </c>
    </row>
    <row r="124" spans="1:16" ht="25.5" x14ac:dyDescent="0.2">
      <c r="A124" s="17" t="s">
        <v>42</v>
      </c>
      <c r="B124" s="18" t="s">
        <v>155</v>
      </c>
      <c r="C124" s="18" t="s">
        <v>156</v>
      </c>
      <c r="D124" s="17" t="s">
        <v>44</v>
      </c>
      <c r="E124" s="19" t="s">
        <v>157</v>
      </c>
      <c r="F124" s="20" t="s">
        <v>69</v>
      </c>
      <c r="G124" s="21">
        <v>4</v>
      </c>
      <c r="H124" s="22">
        <v>0</v>
      </c>
      <c r="I124" s="22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3" t="s">
        <v>47</v>
      </c>
      <c r="E125" s="24" t="s">
        <v>44</v>
      </c>
    </row>
    <row r="126" spans="1:16" x14ac:dyDescent="0.2">
      <c r="A126" s="25" t="s">
        <v>48</v>
      </c>
      <c r="E126" s="26" t="s">
        <v>145</v>
      </c>
    </row>
    <row r="127" spans="1:16" ht="127.5" x14ac:dyDescent="0.2">
      <c r="A127" t="s">
        <v>50</v>
      </c>
      <c r="E127" s="24" t="s">
        <v>158</v>
      </c>
    </row>
    <row r="128" spans="1:16" ht="25.5" x14ac:dyDescent="0.2">
      <c r="A128" s="17" t="s">
        <v>42</v>
      </c>
      <c r="B128" s="18" t="s">
        <v>159</v>
      </c>
      <c r="C128" s="18" t="s">
        <v>160</v>
      </c>
      <c r="D128" s="17" t="s">
        <v>44</v>
      </c>
      <c r="E128" s="19" t="s">
        <v>161</v>
      </c>
      <c r="F128" s="20" t="s">
        <v>69</v>
      </c>
      <c r="G128" s="21">
        <v>5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3" t="s">
        <v>47</v>
      </c>
      <c r="E129" s="24" t="s">
        <v>44</v>
      </c>
    </row>
    <row r="130" spans="1:16" x14ac:dyDescent="0.2">
      <c r="A130" s="25" t="s">
        <v>48</v>
      </c>
      <c r="E130" s="26" t="s">
        <v>145</v>
      </c>
    </row>
    <row r="131" spans="1:16" ht="140.25" x14ac:dyDescent="0.2">
      <c r="A131" t="s">
        <v>50</v>
      </c>
      <c r="E131" s="24" t="s">
        <v>162</v>
      </c>
    </row>
    <row r="132" spans="1:16" x14ac:dyDescent="0.2">
      <c r="A132" s="17" t="s">
        <v>42</v>
      </c>
      <c r="B132" s="18" t="s">
        <v>163</v>
      </c>
      <c r="C132" s="18" t="s">
        <v>164</v>
      </c>
      <c r="D132" s="17" t="s">
        <v>44</v>
      </c>
      <c r="E132" s="19" t="s">
        <v>165</v>
      </c>
      <c r="F132" s="20" t="s">
        <v>69</v>
      </c>
      <c r="G132" s="21">
        <v>1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3" t="s">
        <v>47</v>
      </c>
      <c r="E133" s="24" t="s">
        <v>44</v>
      </c>
    </row>
    <row r="134" spans="1:16" x14ac:dyDescent="0.2">
      <c r="A134" s="25" t="s">
        <v>48</v>
      </c>
      <c r="E134" s="26" t="s">
        <v>145</v>
      </c>
    </row>
    <row r="135" spans="1:16" ht="153" x14ac:dyDescent="0.2">
      <c r="A135" t="s">
        <v>50</v>
      </c>
      <c r="E135" s="24" t="s">
        <v>166</v>
      </c>
    </row>
    <row r="136" spans="1:16" x14ac:dyDescent="0.2">
      <c r="A136" s="17" t="s">
        <v>42</v>
      </c>
      <c r="B136" s="18" t="s">
        <v>167</v>
      </c>
      <c r="C136" s="18" t="s">
        <v>168</v>
      </c>
      <c r="D136" s="17" t="s">
        <v>44</v>
      </c>
      <c r="E136" s="19" t="s">
        <v>169</v>
      </c>
      <c r="F136" s="20" t="s">
        <v>69</v>
      </c>
      <c r="G136" s="21">
        <v>5</v>
      </c>
      <c r="H136" s="22">
        <v>0</v>
      </c>
      <c r="I136" s="22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3" t="s">
        <v>47</v>
      </c>
      <c r="E137" s="24" t="s">
        <v>44</v>
      </c>
    </row>
    <row r="138" spans="1:16" x14ac:dyDescent="0.2">
      <c r="A138" s="25" t="s">
        <v>48</v>
      </c>
      <c r="E138" s="26" t="s">
        <v>145</v>
      </c>
    </row>
    <row r="139" spans="1:16" ht="114.75" x14ac:dyDescent="0.2">
      <c r="A139" t="s">
        <v>50</v>
      </c>
      <c r="E139" s="24" t="s">
        <v>170</v>
      </c>
    </row>
    <row r="140" spans="1:16" x14ac:dyDescent="0.2">
      <c r="A140" s="17" t="s">
        <v>42</v>
      </c>
      <c r="B140" s="18" t="s">
        <v>171</v>
      </c>
      <c r="C140" s="18" t="s">
        <v>172</v>
      </c>
      <c r="D140" s="17" t="s">
        <v>44</v>
      </c>
      <c r="E140" s="19" t="s">
        <v>173</v>
      </c>
      <c r="F140" s="20" t="s">
        <v>69</v>
      </c>
      <c r="G140" s="21">
        <v>5</v>
      </c>
      <c r="H140" s="22">
        <v>0</v>
      </c>
      <c r="I140" s="22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3" t="s">
        <v>47</v>
      </c>
      <c r="E141" s="24" t="s">
        <v>44</v>
      </c>
    </row>
    <row r="142" spans="1:16" x14ac:dyDescent="0.2">
      <c r="A142" s="25" t="s">
        <v>48</v>
      </c>
      <c r="E142" s="26" t="s">
        <v>145</v>
      </c>
    </row>
    <row r="143" spans="1:16" ht="165.75" x14ac:dyDescent="0.2">
      <c r="A143" t="s">
        <v>50</v>
      </c>
      <c r="E143" s="24" t="s">
        <v>174</v>
      </c>
    </row>
    <row r="144" spans="1:16" x14ac:dyDescent="0.2">
      <c r="A144" s="17" t="s">
        <v>42</v>
      </c>
      <c r="B144" s="18" t="s">
        <v>175</v>
      </c>
      <c r="C144" s="18" t="s">
        <v>176</v>
      </c>
      <c r="D144" s="17" t="s">
        <v>44</v>
      </c>
      <c r="E144" s="19" t="s">
        <v>177</v>
      </c>
      <c r="F144" s="20" t="s">
        <v>69</v>
      </c>
      <c r="G144" s="21">
        <v>12</v>
      </c>
      <c r="H144" s="22">
        <v>0</v>
      </c>
      <c r="I144" s="22">
        <f>ROUND(ROUND(H144,2)*ROUND(G144,3),2)</f>
        <v>0</v>
      </c>
      <c r="O144">
        <f>(I144*21)/100</f>
        <v>0</v>
      </c>
      <c r="P144" t="s">
        <v>10</v>
      </c>
    </row>
    <row r="145" spans="1:16" x14ac:dyDescent="0.2">
      <c r="A145" s="23" t="s">
        <v>47</v>
      </c>
      <c r="E145" s="24" t="s">
        <v>44</v>
      </c>
    </row>
    <row r="146" spans="1:16" x14ac:dyDescent="0.2">
      <c r="A146" s="25" t="s">
        <v>48</v>
      </c>
      <c r="E146" s="26" t="s">
        <v>145</v>
      </c>
    </row>
    <row r="147" spans="1:16" ht="153" x14ac:dyDescent="0.2">
      <c r="A147" t="s">
        <v>50</v>
      </c>
      <c r="E147" s="24" t="s">
        <v>178</v>
      </c>
    </row>
    <row r="148" spans="1:16" ht="25.5" x14ac:dyDescent="0.2">
      <c r="A148" s="17" t="s">
        <v>42</v>
      </c>
      <c r="B148" s="18" t="s">
        <v>179</v>
      </c>
      <c r="C148" s="18" t="s">
        <v>180</v>
      </c>
      <c r="D148" s="17" t="s">
        <v>44</v>
      </c>
      <c r="E148" s="19" t="s">
        <v>181</v>
      </c>
      <c r="F148" s="20" t="s">
        <v>69</v>
      </c>
      <c r="G148" s="21">
        <v>1</v>
      </c>
      <c r="H148" s="22">
        <v>0</v>
      </c>
      <c r="I148" s="22">
        <f>ROUND(ROUND(H148,2)*ROUND(G148,3),2)</f>
        <v>0</v>
      </c>
      <c r="O148">
        <f>(I148*21)/100</f>
        <v>0</v>
      </c>
      <c r="P148" t="s">
        <v>10</v>
      </c>
    </row>
    <row r="149" spans="1:16" x14ac:dyDescent="0.2">
      <c r="A149" s="23" t="s">
        <v>47</v>
      </c>
      <c r="E149" s="24" t="s">
        <v>44</v>
      </c>
    </row>
    <row r="150" spans="1:16" x14ac:dyDescent="0.2">
      <c r="A150" s="25" t="s">
        <v>48</v>
      </c>
      <c r="E150" s="26" t="s">
        <v>145</v>
      </c>
    </row>
    <row r="151" spans="1:16" ht="153" x14ac:dyDescent="0.2">
      <c r="A151" t="s">
        <v>50</v>
      </c>
      <c r="E151" s="24" t="s">
        <v>182</v>
      </c>
    </row>
    <row r="152" spans="1:16" ht="25.5" x14ac:dyDescent="0.2">
      <c r="A152" s="17" t="s">
        <v>42</v>
      </c>
      <c r="B152" s="18" t="s">
        <v>183</v>
      </c>
      <c r="C152" s="18" t="s">
        <v>184</v>
      </c>
      <c r="D152" s="17" t="s">
        <v>44</v>
      </c>
      <c r="E152" s="19" t="s">
        <v>185</v>
      </c>
      <c r="F152" s="20" t="s">
        <v>69</v>
      </c>
      <c r="G152" s="21">
        <v>12</v>
      </c>
      <c r="H152" s="22">
        <v>0</v>
      </c>
      <c r="I152" s="22">
        <f>ROUND(ROUND(H152,2)*ROUND(G152,3),2)</f>
        <v>0</v>
      </c>
      <c r="O152">
        <f>(I152*21)/100</f>
        <v>0</v>
      </c>
      <c r="P152" t="s">
        <v>10</v>
      </c>
    </row>
    <row r="153" spans="1:16" x14ac:dyDescent="0.2">
      <c r="A153" s="23" t="s">
        <v>47</v>
      </c>
      <c r="E153" s="24" t="s">
        <v>44</v>
      </c>
    </row>
    <row r="154" spans="1:16" x14ac:dyDescent="0.2">
      <c r="A154" s="25" t="s">
        <v>48</v>
      </c>
      <c r="E154" s="26" t="s">
        <v>145</v>
      </c>
    </row>
    <row r="155" spans="1:16" ht="140.25" x14ac:dyDescent="0.2">
      <c r="A155" t="s">
        <v>50</v>
      </c>
      <c r="E155" s="24" t="s">
        <v>186</v>
      </c>
    </row>
    <row r="156" spans="1:16" ht="25.5" x14ac:dyDescent="0.2">
      <c r="A156" s="17" t="s">
        <v>42</v>
      </c>
      <c r="B156" s="18" t="s">
        <v>187</v>
      </c>
      <c r="C156" s="38" t="s">
        <v>188</v>
      </c>
      <c r="D156" s="17" t="s">
        <v>44</v>
      </c>
      <c r="E156" s="19" t="s">
        <v>189</v>
      </c>
      <c r="F156" s="20" t="s">
        <v>69</v>
      </c>
      <c r="G156" s="42">
        <v>69</v>
      </c>
      <c r="H156" s="22">
        <v>0</v>
      </c>
      <c r="I156" s="22">
        <f>ROUND(ROUND(H156,2)*ROUND(G156,3),2)</f>
        <v>0</v>
      </c>
      <c r="O156">
        <f>(I156*21)/100</f>
        <v>0</v>
      </c>
      <c r="P156" t="s">
        <v>10</v>
      </c>
    </row>
    <row r="157" spans="1:16" x14ac:dyDescent="0.2">
      <c r="A157" s="23" t="s">
        <v>47</v>
      </c>
      <c r="E157" s="24" t="s">
        <v>44</v>
      </c>
    </row>
    <row r="158" spans="1:16" x14ac:dyDescent="0.2">
      <c r="A158" s="25" t="s">
        <v>48</v>
      </c>
      <c r="E158" s="26" t="s">
        <v>190</v>
      </c>
    </row>
    <row r="159" spans="1:16" ht="153" x14ac:dyDescent="0.2">
      <c r="A159" t="s">
        <v>50</v>
      </c>
      <c r="E159" s="24" t="s">
        <v>191</v>
      </c>
    </row>
    <row r="160" spans="1:16" ht="25.5" x14ac:dyDescent="0.2">
      <c r="A160" s="17" t="s">
        <v>42</v>
      </c>
      <c r="B160" s="18" t="s">
        <v>192</v>
      </c>
      <c r="C160" s="38" t="s">
        <v>193</v>
      </c>
      <c r="D160" s="17" t="s">
        <v>44</v>
      </c>
      <c r="E160" s="19" t="s">
        <v>194</v>
      </c>
      <c r="F160" s="20" t="s">
        <v>69</v>
      </c>
      <c r="G160" s="42">
        <v>25</v>
      </c>
      <c r="H160" s="22">
        <v>0</v>
      </c>
      <c r="I160" s="22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23" t="s">
        <v>47</v>
      </c>
      <c r="E161" s="24" t="s">
        <v>44</v>
      </c>
    </row>
    <row r="162" spans="1:16" x14ac:dyDescent="0.2">
      <c r="A162" s="25" t="s">
        <v>48</v>
      </c>
      <c r="E162" s="26" t="s">
        <v>190</v>
      </c>
    </row>
    <row r="163" spans="1:16" ht="165.75" x14ac:dyDescent="0.2">
      <c r="A163" t="s">
        <v>50</v>
      </c>
      <c r="E163" s="24" t="s">
        <v>195</v>
      </c>
    </row>
    <row r="164" spans="1:16" ht="25.5" x14ac:dyDescent="0.2">
      <c r="A164" s="17" t="s">
        <v>42</v>
      </c>
      <c r="B164" s="18" t="s">
        <v>196</v>
      </c>
      <c r="C164" s="18" t="s">
        <v>197</v>
      </c>
      <c r="D164" s="17" t="s">
        <v>44</v>
      </c>
      <c r="E164" s="19" t="s">
        <v>198</v>
      </c>
      <c r="F164" s="20" t="s">
        <v>69</v>
      </c>
      <c r="G164" s="21">
        <v>22</v>
      </c>
      <c r="H164" s="22">
        <v>0</v>
      </c>
      <c r="I164" s="22">
        <f>ROUND(ROUND(H164,2)*ROUND(G164,3),2)</f>
        <v>0</v>
      </c>
      <c r="O164">
        <f>(I164*21)/100</f>
        <v>0</v>
      </c>
      <c r="P164" t="s">
        <v>10</v>
      </c>
    </row>
    <row r="165" spans="1:16" x14ac:dyDescent="0.2">
      <c r="A165" s="23" t="s">
        <v>47</v>
      </c>
      <c r="E165" s="24" t="s">
        <v>44</v>
      </c>
    </row>
    <row r="166" spans="1:16" x14ac:dyDescent="0.2">
      <c r="A166" s="25" t="s">
        <v>48</v>
      </c>
      <c r="E166" s="26" t="s">
        <v>190</v>
      </c>
    </row>
    <row r="167" spans="1:16" ht="165.75" x14ac:dyDescent="0.2">
      <c r="A167" t="s">
        <v>50</v>
      </c>
      <c r="E167" s="24" t="s">
        <v>199</v>
      </c>
    </row>
    <row r="168" spans="1:16" x14ac:dyDescent="0.2">
      <c r="A168" s="17" t="s">
        <v>42</v>
      </c>
      <c r="B168" s="18" t="s">
        <v>200</v>
      </c>
      <c r="C168" s="18" t="s">
        <v>201</v>
      </c>
      <c r="D168" s="17" t="s">
        <v>44</v>
      </c>
      <c r="E168" s="19" t="s">
        <v>202</v>
      </c>
      <c r="F168" s="20" t="s">
        <v>69</v>
      </c>
      <c r="G168" s="21">
        <v>26</v>
      </c>
      <c r="H168" s="22">
        <v>0</v>
      </c>
      <c r="I168" s="22">
        <f>ROUND(ROUND(H168,2)*ROUND(G168,3),2)</f>
        <v>0</v>
      </c>
      <c r="O168">
        <f>(I168*21)/100</f>
        <v>0</v>
      </c>
      <c r="P168" t="s">
        <v>10</v>
      </c>
    </row>
    <row r="169" spans="1:16" x14ac:dyDescent="0.2">
      <c r="A169" s="23" t="s">
        <v>47</v>
      </c>
      <c r="E169" s="24" t="s">
        <v>44</v>
      </c>
    </row>
    <row r="170" spans="1:16" x14ac:dyDescent="0.2">
      <c r="A170" s="25" t="s">
        <v>48</v>
      </c>
      <c r="E170" s="26" t="s">
        <v>190</v>
      </c>
    </row>
    <row r="171" spans="1:16" ht="140.25" x14ac:dyDescent="0.2">
      <c r="A171" t="s">
        <v>50</v>
      </c>
      <c r="E171" s="24" t="s">
        <v>203</v>
      </c>
    </row>
    <row r="172" spans="1:16" x14ac:dyDescent="0.2">
      <c r="A172" s="17" t="s">
        <v>42</v>
      </c>
      <c r="B172" s="18" t="s">
        <v>204</v>
      </c>
      <c r="C172" s="18" t="s">
        <v>205</v>
      </c>
      <c r="D172" s="17" t="s">
        <v>44</v>
      </c>
      <c r="E172" s="19" t="s">
        <v>206</v>
      </c>
      <c r="F172" s="20" t="s">
        <v>56</v>
      </c>
      <c r="G172" s="21">
        <v>470</v>
      </c>
      <c r="H172" s="22">
        <v>0</v>
      </c>
      <c r="I172" s="22">
        <f>ROUND(ROUND(H172,2)*ROUND(G172,3),2)</f>
        <v>0</v>
      </c>
      <c r="O172">
        <f>(I172*21)/100</f>
        <v>0</v>
      </c>
      <c r="P172" t="s">
        <v>10</v>
      </c>
    </row>
    <row r="173" spans="1:16" x14ac:dyDescent="0.2">
      <c r="A173" s="23" t="s">
        <v>47</v>
      </c>
      <c r="E173" s="24" t="s">
        <v>44</v>
      </c>
    </row>
    <row r="174" spans="1:16" x14ac:dyDescent="0.2">
      <c r="A174" s="25" t="s">
        <v>48</v>
      </c>
      <c r="E174" s="26" t="s">
        <v>190</v>
      </c>
    </row>
    <row r="175" spans="1:16" ht="140.25" x14ac:dyDescent="0.2">
      <c r="A175" t="s">
        <v>50</v>
      </c>
      <c r="E175" s="24" t="s">
        <v>207</v>
      </c>
    </row>
    <row r="176" spans="1:16" x14ac:dyDescent="0.2">
      <c r="A176" s="17" t="s">
        <v>42</v>
      </c>
      <c r="B176" s="18" t="s">
        <v>208</v>
      </c>
      <c r="C176" s="18" t="s">
        <v>209</v>
      </c>
      <c r="D176" s="17" t="s">
        <v>44</v>
      </c>
      <c r="E176" s="19" t="s">
        <v>210</v>
      </c>
      <c r="F176" s="20" t="s">
        <v>69</v>
      </c>
      <c r="G176" s="21">
        <v>48</v>
      </c>
      <c r="H176" s="22">
        <v>0</v>
      </c>
      <c r="I176" s="22">
        <f>ROUND(ROUND(H176,2)*ROUND(G176,3),2)</f>
        <v>0</v>
      </c>
      <c r="O176">
        <f>(I176*21)/100</f>
        <v>0</v>
      </c>
      <c r="P176" t="s">
        <v>10</v>
      </c>
    </row>
    <row r="177" spans="1:16" x14ac:dyDescent="0.2">
      <c r="A177" s="23" t="s">
        <v>47</v>
      </c>
      <c r="E177" s="24" t="s">
        <v>44</v>
      </c>
    </row>
    <row r="178" spans="1:16" x14ac:dyDescent="0.2">
      <c r="A178" s="25" t="s">
        <v>48</v>
      </c>
      <c r="E178" s="26" t="s">
        <v>145</v>
      </c>
    </row>
    <row r="179" spans="1:16" ht="114.75" x14ac:dyDescent="0.2">
      <c r="A179" t="s">
        <v>50</v>
      </c>
      <c r="E179" s="24" t="s">
        <v>211</v>
      </c>
    </row>
    <row r="180" spans="1:16" x14ac:dyDescent="0.2">
      <c r="A180" s="17" t="s">
        <v>42</v>
      </c>
      <c r="B180" s="18" t="s">
        <v>212</v>
      </c>
      <c r="C180" s="18" t="s">
        <v>213</v>
      </c>
      <c r="D180" s="17" t="s">
        <v>44</v>
      </c>
      <c r="E180" s="19" t="s">
        <v>214</v>
      </c>
      <c r="F180" s="20" t="s">
        <v>69</v>
      </c>
      <c r="G180" s="21">
        <v>75</v>
      </c>
      <c r="H180" s="22">
        <v>0</v>
      </c>
      <c r="I180" s="22">
        <f>ROUND(ROUND(H180,2)*ROUND(G180,3),2)</f>
        <v>0</v>
      </c>
      <c r="O180">
        <f>(I180*21)/100</f>
        <v>0</v>
      </c>
      <c r="P180" t="s">
        <v>10</v>
      </c>
    </row>
    <row r="181" spans="1:16" x14ac:dyDescent="0.2">
      <c r="A181" s="23" t="s">
        <v>47</v>
      </c>
      <c r="E181" s="24" t="s">
        <v>44</v>
      </c>
    </row>
    <row r="182" spans="1:16" x14ac:dyDescent="0.2">
      <c r="A182" s="25" t="s">
        <v>48</v>
      </c>
      <c r="E182" s="26" t="s">
        <v>145</v>
      </c>
    </row>
    <row r="183" spans="1:16" ht="127.5" x14ac:dyDescent="0.2">
      <c r="A183" t="s">
        <v>50</v>
      </c>
      <c r="E183" s="24" t="s">
        <v>215</v>
      </c>
    </row>
    <row r="184" spans="1:16" x14ac:dyDescent="0.2">
      <c r="A184" s="17" t="s">
        <v>42</v>
      </c>
      <c r="B184" s="18" t="s">
        <v>216</v>
      </c>
      <c r="C184" s="18" t="s">
        <v>217</v>
      </c>
      <c r="D184" s="17" t="s">
        <v>44</v>
      </c>
      <c r="E184" s="19" t="s">
        <v>218</v>
      </c>
      <c r="F184" s="20" t="s">
        <v>69</v>
      </c>
      <c r="G184" s="21">
        <v>75</v>
      </c>
      <c r="H184" s="22">
        <v>0</v>
      </c>
      <c r="I184" s="22">
        <f>ROUND(ROUND(H184,2)*ROUND(G184,3),2)</f>
        <v>0</v>
      </c>
      <c r="O184">
        <f>(I184*21)/100</f>
        <v>0</v>
      </c>
      <c r="P184" t="s">
        <v>10</v>
      </c>
    </row>
    <row r="185" spans="1:16" x14ac:dyDescent="0.2">
      <c r="A185" s="23" t="s">
        <v>47</v>
      </c>
      <c r="E185" s="24" t="s">
        <v>44</v>
      </c>
    </row>
    <row r="186" spans="1:16" x14ac:dyDescent="0.2">
      <c r="A186" s="25" t="s">
        <v>48</v>
      </c>
      <c r="E186" s="26" t="s">
        <v>145</v>
      </c>
    </row>
    <row r="187" spans="1:16" ht="140.25" x14ac:dyDescent="0.2">
      <c r="A187" t="s">
        <v>50</v>
      </c>
      <c r="E187" s="24" t="s">
        <v>219</v>
      </c>
    </row>
    <row r="188" spans="1:16" x14ac:dyDescent="0.2">
      <c r="A188" s="17" t="s">
        <v>42</v>
      </c>
      <c r="B188" s="18" t="s">
        <v>220</v>
      </c>
      <c r="C188" s="18" t="s">
        <v>221</v>
      </c>
      <c r="D188" s="17" t="s">
        <v>44</v>
      </c>
      <c r="E188" s="19" t="s">
        <v>222</v>
      </c>
      <c r="F188" s="20" t="s">
        <v>223</v>
      </c>
      <c r="G188" s="21">
        <v>250</v>
      </c>
      <c r="H188" s="22">
        <v>0</v>
      </c>
      <c r="I188" s="22">
        <f>ROUND(ROUND(H188,2)*ROUND(G188,3),2)</f>
        <v>0</v>
      </c>
      <c r="O188">
        <f>(I188*21)/100</f>
        <v>0</v>
      </c>
      <c r="P188" t="s">
        <v>10</v>
      </c>
    </row>
    <row r="189" spans="1:16" x14ac:dyDescent="0.2">
      <c r="A189" s="23" t="s">
        <v>47</v>
      </c>
      <c r="E189" s="24" t="s">
        <v>44</v>
      </c>
    </row>
    <row r="190" spans="1:16" x14ac:dyDescent="0.2">
      <c r="A190" s="25" t="s">
        <v>48</v>
      </c>
      <c r="E190" s="26" t="s">
        <v>224</v>
      </c>
    </row>
    <row r="191" spans="1:16" ht="114.75" x14ac:dyDescent="0.2">
      <c r="A191" t="s">
        <v>50</v>
      </c>
      <c r="E191" s="24" t="s">
        <v>225</v>
      </c>
    </row>
    <row r="192" spans="1:16" x14ac:dyDescent="0.2">
      <c r="A192" s="17" t="s">
        <v>42</v>
      </c>
      <c r="B192" s="18" t="s">
        <v>226</v>
      </c>
      <c r="C192" s="18" t="s">
        <v>227</v>
      </c>
      <c r="D192" s="17" t="s">
        <v>44</v>
      </c>
      <c r="E192" s="19" t="s">
        <v>228</v>
      </c>
      <c r="F192" s="20" t="s">
        <v>223</v>
      </c>
      <c r="G192" s="21">
        <v>120</v>
      </c>
      <c r="H192" s="22">
        <v>0</v>
      </c>
      <c r="I192" s="22">
        <f>ROUND(ROUND(H192,2)*ROUND(G192,3),2)</f>
        <v>0</v>
      </c>
      <c r="O192">
        <f>(I192*21)/100</f>
        <v>0</v>
      </c>
      <c r="P192" t="s">
        <v>10</v>
      </c>
    </row>
    <row r="193" spans="1:16" x14ac:dyDescent="0.2">
      <c r="A193" s="23" t="s">
        <v>47</v>
      </c>
      <c r="E193" s="24" t="s">
        <v>44</v>
      </c>
    </row>
    <row r="194" spans="1:16" x14ac:dyDescent="0.2">
      <c r="A194" s="25" t="s">
        <v>48</v>
      </c>
      <c r="E194" s="26" t="s">
        <v>224</v>
      </c>
    </row>
    <row r="195" spans="1:16" ht="102" x14ac:dyDescent="0.2">
      <c r="A195" t="s">
        <v>50</v>
      </c>
      <c r="E195" s="24" t="s">
        <v>229</v>
      </c>
    </row>
    <row r="196" spans="1:16" x14ac:dyDescent="0.2">
      <c r="A196" s="17" t="s">
        <v>42</v>
      </c>
      <c r="B196" s="18" t="s">
        <v>230</v>
      </c>
      <c r="C196" s="18" t="s">
        <v>231</v>
      </c>
      <c r="D196" s="17" t="s">
        <v>44</v>
      </c>
      <c r="E196" s="19" t="s">
        <v>232</v>
      </c>
      <c r="F196" s="20" t="s">
        <v>69</v>
      </c>
      <c r="G196" s="21">
        <v>124</v>
      </c>
      <c r="H196" s="22">
        <v>0</v>
      </c>
      <c r="I196" s="22">
        <f>ROUND(ROUND(H196,2)*ROUND(G196,3),2)</f>
        <v>0</v>
      </c>
      <c r="O196">
        <f>(I196*21)/100</f>
        <v>0</v>
      </c>
      <c r="P196" t="s">
        <v>10</v>
      </c>
    </row>
    <row r="197" spans="1:16" x14ac:dyDescent="0.2">
      <c r="A197" s="23" t="s">
        <v>47</v>
      </c>
      <c r="E197" s="24" t="s">
        <v>44</v>
      </c>
    </row>
    <row r="198" spans="1:16" x14ac:dyDescent="0.2">
      <c r="A198" s="25" t="s">
        <v>48</v>
      </c>
      <c r="E198" s="26" t="s">
        <v>224</v>
      </c>
    </row>
    <row r="199" spans="1:16" ht="140.25" x14ac:dyDescent="0.2">
      <c r="A199" t="s">
        <v>50</v>
      </c>
      <c r="E199" s="24" t="s">
        <v>233</v>
      </c>
    </row>
    <row r="200" spans="1:16" x14ac:dyDescent="0.2">
      <c r="A200" s="17" t="s">
        <v>42</v>
      </c>
      <c r="B200" s="18" t="s">
        <v>234</v>
      </c>
      <c r="C200" s="18" t="s">
        <v>235</v>
      </c>
      <c r="D200" s="17" t="s">
        <v>44</v>
      </c>
      <c r="E200" s="19" t="s">
        <v>236</v>
      </c>
      <c r="F200" s="20" t="s">
        <v>223</v>
      </c>
      <c r="G200" s="21">
        <v>350</v>
      </c>
      <c r="H200" s="22">
        <v>0</v>
      </c>
      <c r="I200" s="22">
        <f>ROUND(ROUND(H200,2)*ROUND(G200,3),2)</f>
        <v>0</v>
      </c>
      <c r="O200">
        <f>(I200*21)/100</f>
        <v>0</v>
      </c>
      <c r="P200" t="s">
        <v>10</v>
      </c>
    </row>
    <row r="201" spans="1:16" x14ac:dyDescent="0.2">
      <c r="A201" s="23" t="s">
        <v>47</v>
      </c>
      <c r="E201" s="24" t="s">
        <v>44</v>
      </c>
    </row>
    <row r="202" spans="1:16" x14ac:dyDescent="0.2">
      <c r="A202" s="25" t="s">
        <v>48</v>
      </c>
      <c r="E202" s="26" t="s">
        <v>224</v>
      </c>
    </row>
    <row r="203" spans="1:16" ht="114.75" x14ac:dyDescent="0.2">
      <c r="A203" t="s">
        <v>50</v>
      </c>
      <c r="E203" s="24" t="s">
        <v>237</v>
      </c>
    </row>
    <row r="204" spans="1:16" x14ac:dyDescent="0.2">
      <c r="A204" s="17" t="s">
        <v>42</v>
      </c>
      <c r="B204" s="18" t="s">
        <v>238</v>
      </c>
      <c r="C204" s="18" t="s">
        <v>239</v>
      </c>
      <c r="D204" s="17" t="s">
        <v>44</v>
      </c>
      <c r="E204" s="19" t="s">
        <v>240</v>
      </c>
      <c r="F204" s="20" t="s">
        <v>69</v>
      </c>
      <c r="G204" s="21">
        <v>5</v>
      </c>
      <c r="H204" s="22">
        <v>0</v>
      </c>
      <c r="I204" s="22">
        <f>ROUND(ROUND(H204,2)*ROUND(G204,3),2)</f>
        <v>0</v>
      </c>
      <c r="O204">
        <f>(I204*21)/100</f>
        <v>0</v>
      </c>
      <c r="P204" t="s">
        <v>10</v>
      </c>
    </row>
    <row r="205" spans="1:16" x14ac:dyDescent="0.2">
      <c r="A205" s="23" t="s">
        <v>47</v>
      </c>
      <c r="E205" s="24" t="s">
        <v>44</v>
      </c>
    </row>
    <row r="206" spans="1:16" x14ac:dyDescent="0.2">
      <c r="A206" s="25" t="s">
        <v>48</v>
      </c>
      <c r="E206" s="26" t="s">
        <v>224</v>
      </c>
    </row>
    <row r="207" spans="1:16" ht="76.5" x14ac:dyDescent="0.2">
      <c r="A207" t="s">
        <v>50</v>
      </c>
      <c r="E207" s="24" t="s">
        <v>241</v>
      </c>
    </row>
    <row r="208" spans="1:16" ht="38.25" x14ac:dyDescent="0.2">
      <c r="A208" s="17" t="s">
        <v>42</v>
      </c>
      <c r="B208" s="18" t="s">
        <v>242</v>
      </c>
      <c r="C208" s="18" t="s">
        <v>243</v>
      </c>
      <c r="D208" s="17" t="s">
        <v>44</v>
      </c>
      <c r="E208" s="19" t="s">
        <v>244</v>
      </c>
      <c r="F208" s="20" t="s">
        <v>245</v>
      </c>
      <c r="G208" s="21">
        <v>2</v>
      </c>
      <c r="H208" s="22">
        <v>0</v>
      </c>
      <c r="I208" s="22">
        <f>ROUND(ROUND(H208,2)*ROUND(G208,3),2)</f>
        <v>0</v>
      </c>
      <c r="O208">
        <f>(I208*21)/100</f>
        <v>0</v>
      </c>
      <c r="P208" t="s">
        <v>10</v>
      </c>
    </row>
    <row r="209" spans="1:16" x14ac:dyDescent="0.2">
      <c r="A209" s="23" t="s">
        <v>47</v>
      </c>
      <c r="E209" s="24" t="s">
        <v>44</v>
      </c>
    </row>
    <row r="210" spans="1:16" x14ac:dyDescent="0.2">
      <c r="A210" s="25" t="s">
        <v>48</v>
      </c>
      <c r="E210" s="26" t="s">
        <v>49</v>
      </c>
    </row>
    <row r="211" spans="1:16" ht="140.25" x14ac:dyDescent="0.2">
      <c r="A211" t="s">
        <v>50</v>
      </c>
      <c r="E211" s="24" t="s">
        <v>246</v>
      </c>
    </row>
    <row r="212" spans="1:16" ht="38.25" x14ac:dyDescent="0.2">
      <c r="A212" s="17" t="s">
        <v>42</v>
      </c>
      <c r="B212" s="18" t="s">
        <v>247</v>
      </c>
      <c r="C212" s="18" t="s">
        <v>248</v>
      </c>
      <c r="D212" s="17" t="s">
        <v>44</v>
      </c>
      <c r="E212" s="19" t="s">
        <v>249</v>
      </c>
      <c r="F212" s="20" t="s">
        <v>245</v>
      </c>
      <c r="G212" s="21">
        <v>42</v>
      </c>
      <c r="H212" s="22">
        <v>0</v>
      </c>
      <c r="I212" s="22">
        <f>ROUND(ROUND(H212,2)*ROUND(G212,3),2)</f>
        <v>0</v>
      </c>
      <c r="O212">
        <f>(I212*21)/100</f>
        <v>0</v>
      </c>
      <c r="P212" t="s">
        <v>10</v>
      </c>
    </row>
    <row r="213" spans="1:16" x14ac:dyDescent="0.2">
      <c r="A213" s="23" t="s">
        <v>47</v>
      </c>
      <c r="E213" s="24" t="s">
        <v>44</v>
      </c>
    </row>
    <row r="214" spans="1:16" x14ac:dyDescent="0.2">
      <c r="A214" s="25" t="s">
        <v>48</v>
      </c>
      <c r="E214" s="26" t="s">
        <v>49</v>
      </c>
    </row>
    <row r="215" spans="1:16" ht="140.25" x14ac:dyDescent="0.2">
      <c r="A215" t="s">
        <v>50</v>
      </c>
      <c r="E215" s="24" t="s">
        <v>250</v>
      </c>
    </row>
    <row r="216" spans="1:16" x14ac:dyDescent="0.2">
      <c r="A216" s="17" t="s">
        <v>42</v>
      </c>
      <c r="B216" s="18" t="s">
        <v>251</v>
      </c>
      <c r="C216" s="18" t="s">
        <v>252</v>
      </c>
      <c r="D216" s="17" t="s">
        <v>44</v>
      </c>
      <c r="E216" s="19" t="s">
        <v>253</v>
      </c>
      <c r="F216" s="20" t="s">
        <v>254</v>
      </c>
      <c r="G216" s="21">
        <v>0.48</v>
      </c>
      <c r="H216" s="22">
        <v>0</v>
      </c>
      <c r="I216" s="22">
        <f>ROUND(ROUND(H216,2)*ROUND(G216,3),2)</f>
        <v>0</v>
      </c>
      <c r="O216">
        <f>(I216*21)/100</f>
        <v>0</v>
      </c>
      <c r="P216" t="s">
        <v>10</v>
      </c>
    </row>
    <row r="217" spans="1:16" x14ac:dyDescent="0.2">
      <c r="A217" s="23" t="s">
        <v>47</v>
      </c>
      <c r="E217" s="24" t="s">
        <v>44</v>
      </c>
    </row>
    <row r="218" spans="1:16" x14ac:dyDescent="0.2">
      <c r="A218" s="25" t="s">
        <v>48</v>
      </c>
      <c r="E218" s="26" t="s">
        <v>120</v>
      </c>
    </row>
    <row r="219" spans="1:16" ht="153" x14ac:dyDescent="0.2">
      <c r="A219" t="s">
        <v>50</v>
      </c>
      <c r="E219" s="24" t="s">
        <v>255</v>
      </c>
    </row>
    <row r="220" spans="1:16" x14ac:dyDescent="0.2">
      <c r="A220" s="17" t="s">
        <v>42</v>
      </c>
      <c r="B220" s="18" t="s">
        <v>256</v>
      </c>
      <c r="C220" s="18" t="s">
        <v>257</v>
      </c>
      <c r="D220" s="17" t="s">
        <v>44</v>
      </c>
      <c r="E220" s="19" t="s">
        <v>258</v>
      </c>
      <c r="F220" s="20" t="s">
        <v>56</v>
      </c>
      <c r="G220" s="21">
        <v>40</v>
      </c>
      <c r="H220" s="22">
        <v>0</v>
      </c>
      <c r="I220" s="22">
        <f>ROUND(ROUND(H220,2)*ROUND(G220,3),2)</f>
        <v>0</v>
      </c>
      <c r="O220">
        <f>(I220*21)/100</f>
        <v>0</v>
      </c>
      <c r="P220" t="s">
        <v>10</v>
      </c>
    </row>
    <row r="221" spans="1:16" x14ac:dyDescent="0.2">
      <c r="A221" s="23" t="s">
        <v>47</v>
      </c>
      <c r="E221" s="24" t="s">
        <v>44</v>
      </c>
    </row>
    <row r="222" spans="1:16" x14ac:dyDescent="0.2">
      <c r="A222" s="25" t="s">
        <v>48</v>
      </c>
      <c r="E222" s="26" t="s">
        <v>120</v>
      </c>
    </row>
    <row r="223" spans="1:16" ht="63.75" x14ac:dyDescent="0.2">
      <c r="A223" t="s">
        <v>50</v>
      </c>
      <c r="E223" s="24" t="s">
        <v>259</v>
      </c>
    </row>
    <row r="224" spans="1:16" x14ac:dyDescent="0.2">
      <c r="A224" s="17" t="s">
        <v>42</v>
      </c>
      <c r="B224" s="18" t="s">
        <v>260</v>
      </c>
      <c r="C224" s="18" t="s">
        <v>261</v>
      </c>
      <c r="D224" s="17" t="s">
        <v>44</v>
      </c>
      <c r="E224" s="19" t="s">
        <v>262</v>
      </c>
      <c r="F224" s="20" t="s">
        <v>56</v>
      </c>
      <c r="G224" s="21">
        <v>20</v>
      </c>
      <c r="H224" s="22">
        <v>0</v>
      </c>
      <c r="I224" s="22">
        <f>ROUND(ROUND(H224,2)*ROUND(G224,3),2)</f>
        <v>0</v>
      </c>
      <c r="O224">
        <f>(I224*21)/100</f>
        <v>0</v>
      </c>
      <c r="P224" t="s">
        <v>10</v>
      </c>
    </row>
    <row r="225" spans="1:16" x14ac:dyDescent="0.2">
      <c r="A225" s="23" t="s">
        <v>47</v>
      </c>
      <c r="E225" s="24" t="s">
        <v>44</v>
      </c>
    </row>
    <row r="226" spans="1:16" x14ac:dyDescent="0.2">
      <c r="A226" s="25" t="s">
        <v>48</v>
      </c>
      <c r="E226" s="26" t="s">
        <v>120</v>
      </c>
    </row>
    <row r="227" spans="1:16" ht="153" x14ac:dyDescent="0.2">
      <c r="A227" t="s">
        <v>50</v>
      </c>
      <c r="E227" s="24" t="s">
        <v>263</v>
      </c>
    </row>
    <row r="228" spans="1:16" x14ac:dyDescent="0.2">
      <c r="A228" s="17" t="s">
        <v>42</v>
      </c>
      <c r="B228" s="18" t="s">
        <v>264</v>
      </c>
      <c r="C228" s="18" t="s">
        <v>265</v>
      </c>
      <c r="D228" s="17" t="s">
        <v>44</v>
      </c>
      <c r="E228" s="19" t="s">
        <v>266</v>
      </c>
      <c r="F228" s="20" t="s">
        <v>56</v>
      </c>
      <c r="G228" s="21">
        <v>20</v>
      </c>
      <c r="H228" s="22">
        <v>0</v>
      </c>
      <c r="I228" s="22">
        <f>ROUND(ROUND(H228,2)*ROUND(G228,3),2)</f>
        <v>0</v>
      </c>
      <c r="O228">
        <f>(I228*21)/100</f>
        <v>0</v>
      </c>
      <c r="P228" t="s">
        <v>10</v>
      </c>
    </row>
    <row r="229" spans="1:16" x14ac:dyDescent="0.2">
      <c r="A229" s="23" t="s">
        <v>47</v>
      </c>
      <c r="E229" s="24" t="s">
        <v>44</v>
      </c>
    </row>
    <row r="230" spans="1:16" x14ac:dyDescent="0.2">
      <c r="A230" s="25" t="s">
        <v>48</v>
      </c>
      <c r="E230" s="26" t="s">
        <v>120</v>
      </c>
    </row>
    <row r="231" spans="1:16" ht="114.75" x14ac:dyDescent="0.2">
      <c r="A231" t="s">
        <v>50</v>
      </c>
      <c r="E231" s="24" t="s">
        <v>267</v>
      </c>
    </row>
    <row r="232" spans="1:16" x14ac:dyDescent="0.2">
      <c r="A232" s="17" t="s">
        <v>42</v>
      </c>
      <c r="B232" s="18" t="s">
        <v>268</v>
      </c>
      <c r="C232" s="18" t="s">
        <v>269</v>
      </c>
      <c r="D232" s="17" t="s">
        <v>44</v>
      </c>
      <c r="E232" s="19" t="s">
        <v>270</v>
      </c>
      <c r="F232" s="20" t="s">
        <v>271</v>
      </c>
      <c r="G232" s="21">
        <v>1</v>
      </c>
      <c r="H232" s="22">
        <v>0</v>
      </c>
      <c r="I232" s="22">
        <f>ROUND(ROUND(H232,2)*ROUND(G232,3),2)</f>
        <v>0</v>
      </c>
      <c r="O232">
        <f>(I232*21)/100</f>
        <v>0</v>
      </c>
      <c r="P232" t="s">
        <v>10</v>
      </c>
    </row>
    <row r="233" spans="1:16" x14ac:dyDescent="0.2">
      <c r="A233" s="23" t="s">
        <v>47</v>
      </c>
      <c r="E233" s="24" t="s">
        <v>44</v>
      </c>
    </row>
    <row r="234" spans="1:16" x14ac:dyDescent="0.2">
      <c r="A234" s="25" t="s">
        <v>48</v>
      </c>
      <c r="E234" s="26" t="s">
        <v>120</v>
      </c>
    </row>
    <row r="235" spans="1:16" ht="127.5" x14ac:dyDescent="0.2">
      <c r="A235" t="s">
        <v>50</v>
      </c>
      <c r="E235" s="24" t="s">
        <v>272</v>
      </c>
    </row>
    <row r="236" spans="1:16" x14ac:dyDescent="0.2">
      <c r="A236" s="17" t="s">
        <v>42</v>
      </c>
      <c r="B236" s="18" t="s">
        <v>273</v>
      </c>
      <c r="C236" s="18" t="s">
        <v>274</v>
      </c>
      <c r="D236" s="17" t="s">
        <v>44</v>
      </c>
      <c r="E236" s="19" t="s">
        <v>275</v>
      </c>
      <c r="F236" s="20" t="s">
        <v>56</v>
      </c>
      <c r="G236" s="21">
        <v>20</v>
      </c>
      <c r="H236" s="22">
        <v>0</v>
      </c>
      <c r="I236" s="22">
        <f>ROUND(ROUND(H236,2)*ROUND(G236,3),2)</f>
        <v>0</v>
      </c>
      <c r="O236">
        <f>(I236*21)/100</f>
        <v>0</v>
      </c>
      <c r="P236" t="s">
        <v>10</v>
      </c>
    </row>
    <row r="237" spans="1:16" x14ac:dyDescent="0.2">
      <c r="A237" s="23" t="s">
        <v>47</v>
      </c>
      <c r="E237" s="24" t="s">
        <v>44</v>
      </c>
    </row>
    <row r="238" spans="1:16" x14ac:dyDescent="0.2">
      <c r="A238" s="25" t="s">
        <v>48</v>
      </c>
      <c r="E238" s="26" t="s">
        <v>120</v>
      </c>
    </row>
    <row r="239" spans="1:16" ht="127.5" x14ac:dyDescent="0.2">
      <c r="A239" t="s">
        <v>50</v>
      </c>
      <c r="E239" s="24" t="s">
        <v>276</v>
      </c>
    </row>
    <row r="240" spans="1:16" x14ac:dyDescent="0.2">
      <c r="A240" s="17" t="s">
        <v>42</v>
      </c>
      <c r="B240" s="18" t="s">
        <v>277</v>
      </c>
      <c r="C240" s="18" t="s">
        <v>278</v>
      </c>
      <c r="D240" s="17" t="s">
        <v>44</v>
      </c>
      <c r="E240" s="19" t="s">
        <v>279</v>
      </c>
      <c r="F240" s="20" t="s">
        <v>69</v>
      </c>
      <c r="G240" s="21">
        <v>2</v>
      </c>
      <c r="H240" s="22">
        <v>0</v>
      </c>
      <c r="I240" s="22">
        <f>ROUND(ROUND(H240,2)*ROUND(G240,3),2)</f>
        <v>0</v>
      </c>
      <c r="O240">
        <f>(I240*21)/100</f>
        <v>0</v>
      </c>
      <c r="P240" t="s">
        <v>10</v>
      </c>
    </row>
    <row r="241" spans="1:18" x14ac:dyDescent="0.2">
      <c r="A241" s="23" t="s">
        <v>47</v>
      </c>
      <c r="E241" s="24" t="s">
        <v>44</v>
      </c>
    </row>
    <row r="242" spans="1:18" x14ac:dyDescent="0.2">
      <c r="A242" s="25" t="s">
        <v>48</v>
      </c>
      <c r="E242" s="26" t="s">
        <v>120</v>
      </c>
    </row>
    <row r="243" spans="1:18" ht="114.75" x14ac:dyDescent="0.2">
      <c r="A243" t="s">
        <v>50</v>
      </c>
      <c r="E243" s="24" t="s">
        <v>280</v>
      </c>
    </row>
    <row r="244" spans="1:18" x14ac:dyDescent="0.2">
      <c r="A244" s="17" t="s">
        <v>42</v>
      </c>
      <c r="B244" s="18" t="s">
        <v>281</v>
      </c>
      <c r="C244" s="18" t="s">
        <v>282</v>
      </c>
      <c r="D244" s="17" t="s">
        <v>44</v>
      </c>
      <c r="E244" s="19" t="s">
        <v>283</v>
      </c>
      <c r="F244" s="20" t="s">
        <v>69</v>
      </c>
      <c r="G244" s="21">
        <v>2</v>
      </c>
      <c r="H244" s="22">
        <v>0</v>
      </c>
      <c r="I244" s="22">
        <f>ROUND(ROUND(H244,2)*ROUND(G244,3),2)</f>
        <v>0</v>
      </c>
      <c r="O244">
        <f>(I244*21)/100</f>
        <v>0</v>
      </c>
      <c r="P244" t="s">
        <v>10</v>
      </c>
    </row>
    <row r="245" spans="1:18" x14ac:dyDescent="0.2">
      <c r="A245" s="23" t="s">
        <v>47</v>
      </c>
      <c r="E245" s="24" t="s">
        <v>44</v>
      </c>
    </row>
    <row r="246" spans="1:18" x14ac:dyDescent="0.2">
      <c r="A246" s="25" t="s">
        <v>48</v>
      </c>
      <c r="E246" s="26" t="s">
        <v>120</v>
      </c>
    </row>
    <row r="247" spans="1:18" ht="127.5" x14ac:dyDescent="0.2">
      <c r="A247" t="s">
        <v>50</v>
      </c>
      <c r="E247" s="24" t="s">
        <v>284</v>
      </c>
    </row>
    <row r="248" spans="1:18" x14ac:dyDescent="0.2">
      <c r="A248" s="17" t="s">
        <v>42</v>
      </c>
      <c r="B248" s="18" t="s">
        <v>285</v>
      </c>
      <c r="C248" s="18" t="s">
        <v>286</v>
      </c>
      <c r="D248" s="17" t="s">
        <v>44</v>
      </c>
      <c r="E248" s="19" t="s">
        <v>287</v>
      </c>
      <c r="F248" s="20" t="s">
        <v>69</v>
      </c>
      <c r="G248" s="21">
        <v>4</v>
      </c>
      <c r="H248" s="22">
        <v>0</v>
      </c>
      <c r="I248" s="22">
        <f>ROUND(ROUND(H248,2)*ROUND(G248,3),2)</f>
        <v>0</v>
      </c>
      <c r="O248">
        <f>(I248*21)/100</f>
        <v>0</v>
      </c>
      <c r="P248" t="s">
        <v>10</v>
      </c>
    </row>
    <row r="249" spans="1:18" x14ac:dyDescent="0.2">
      <c r="A249" s="23" t="s">
        <v>47</v>
      </c>
      <c r="E249" s="24" t="s">
        <v>44</v>
      </c>
    </row>
    <row r="250" spans="1:18" x14ac:dyDescent="0.2">
      <c r="A250" s="25" t="s">
        <v>48</v>
      </c>
      <c r="E250" s="26" t="s">
        <v>120</v>
      </c>
    </row>
    <row r="251" spans="1:18" ht="127.5" x14ac:dyDescent="0.2">
      <c r="A251" t="s">
        <v>50</v>
      </c>
      <c r="E251" s="24" t="s">
        <v>288</v>
      </c>
    </row>
    <row r="252" spans="1:18" ht="12.75" customHeight="1" x14ac:dyDescent="0.2">
      <c r="A252" s="3" t="s">
        <v>40</v>
      </c>
      <c r="B252" s="3"/>
      <c r="C252" s="27" t="s">
        <v>289</v>
      </c>
      <c r="D252" s="3"/>
      <c r="E252" s="15" t="s">
        <v>290</v>
      </c>
      <c r="F252" s="3"/>
      <c r="G252" s="3"/>
      <c r="H252" s="3"/>
      <c r="I252" s="28">
        <f>0+Q252</f>
        <v>0</v>
      </c>
      <c r="O252">
        <f>0+R252</f>
        <v>0</v>
      </c>
      <c r="Q252">
        <f>0+I253+I257+I261+I265+I269+I273+I277+I281</f>
        <v>0</v>
      </c>
      <c r="R252">
        <f>0+O253+O257+O261+O265+O269+O273+O277+O281</f>
        <v>0</v>
      </c>
    </row>
    <row r="253" spans="1:18" x14ac:dyDescent="0.2">
      <c r="A253" s="17" t="s">
        <v>42</v>
      </c>
      <c r="B253" s="18" t="s">
        <v>291</v>
      </c>
      <c r="C253" s="18" t="s">
        <v>292</v>
      </c>
      <c r="D253" s="17" t="s">
        <v>44</v>
      </c>
      <c r="E253" s="19" t="s">
        <v>293</v>
      </c>
      <c r="F253" s="20" t="s">
        <v>245</v>
      </c>
      <c r="G253" s="21">
        <v>4</v>
      </c>
      <c r="H253" s="22">
        <v>0</v>
      </c>
      <c r="I253" s="22">
        <f>ROUND(ROUND(H253,2)*ROUND(G253,3),2)</f>
        <v>0</v>
      </c>
      <c r="O253">
        <f>(I253*21)/100</f>
        <v>0</v>
      </c>
      <c r="P253" t="s">
        <v>10</v>
      </c>
    </row>
    <row r="254" spans="1:18" x14ac:dyDescent="0.2">
      <c r="A254" s="23" t="s">
        <v>47</v>
      </c>
      <c r="E254" s="24" t="s">
        <v>44</v>
      </c>
    </row>
    <row r="255" spans="1:18" x14ac:dyDescent="0.2">
      <c r="A255" s="25" t="s">
        <v>48</v>
      </c>
      <c r="E255" s="26" t="s">
        <v>224</v>
      </c>
    </row>
    <row r="256" spans="1:18" x14ac:dyDescent="0.2">
      <c r="A256" t="s">
        <v>50</v>
      </c>
      <c r="E256" s="24" t="s">
        <v>294</v>
      </c>
    </row>
    <row r="257" spans="1:16" x14ac:dyDescent="0.2">
      <c r="A257" s="17" t="s">
        <v>42</v>
      </c>
      <c r="B257" s="18" t="s">
        <v>295</v>
      </c>
      <c r="C257" s="18" t="s">
        <v>296</v>
      </c>
      <c r="D257" s="17" t="s">
        <v>44</v>
      </c>
      <c r="E257" s="19" t="s">
        <v>297</v>
      </c>
      <c r="F257" s="20" t="s">
        <v>69</v>
      </c>
      <c r="G257" s="21">
        <v>4</v>
      </c>
      <c r="H257" s="22">
        <v>0</v>
      </c>
      <c r="I257" s="22">
        <f>ROUND(ROUND(H257,2)*ROUND(G257,3),2)</f>
        <v>0</v>
      </c>
      <c r="O257">
        <f>(I257*21)/100</f>
        <v>0</v>
      </c>
      <c r="P257" t="s">
        <v>10</v>
      </c>
    </row>
    <row r="258" spans="1:16" x14ac:dyDescent="0.2">
      <c r="A258" s="23" t="s">
        <v>47</v>
      </c>
      <c r="E258" s="24" t="s">
        <v>44</v>
      </c>
    </row>
    <row r="259" spans="1:16" x14ac:dyDescent="0.2">
      <c r="A259" s="25" t="s">
        <v>48</v>
      </c>
      <c r="E259" s="26" t="s">
        <v>224</v>
      </c>
    </row>
    <row r="260" spans="1:16" x14ac:dyDescent="0.2">
      <c r="A260" t="s">
        <v>50</v>
      </c>
      <c r="E260" s="24" t="s">
        <v>298</v>
      </c>
    </row>
    <row r="261" spans="1:16" x14ac:dyDescent="0.2">
      <c r="A261" s="17" t="s">
        <v>42</v>
      </c>
      <c r="B261" s="18" t="s">
        <v>299</v>
      </c>
      <c r="C261" s="18" t="s">
        <v>300</v>
      </c>
      <c r="D261" s="17" t="s">
        <v>44</v>
      </c>
      <c r="E261" s="19" t="s">
        <v>301</v>
      </c>
      <c r="F261" s="20" t="s">
        <v>69</v>
      </c>
      <c r="G261" s="21">
        <v>4</v>
      </c>
      <c r="H261" s="22">
        <v>0</v>
      </c>
      <c r="I261" s="22">
        <f>ROUND(ROUND(H261,2)*ROUND(G261,3),2)</f>
        <v>0</v>
      </c>
      <c r="O261">
        <f>(I261*21)/100</f>
        <v>0</v>
      </c>
      <c r="P261" t="s">
        <v>10</v>
      </c>
    </row>
    <row r="262" spans="1:16" x14ac:dyDescent="0.2">
      <c r="A262" s="23" t="s">
        <v>47</v>
      </c>
      <c r="E262" s="24" t="s">
        <v>44</v>
      </c>
    </row>
    <row r="263" spans="1:16" x14ac:dyDescent="0.2">
      <c r="A263" s="25" t="s">
        <v>48</v>
      </c>
      <c r="E263" s="26" t="s">
        <v>224</v>
      </c>
    </row>
    <row r="264" spans="1:16" x14ac:dyDescent="0.2">
      <c r="A264" t="s">
        <v>50</v>
      </c>
      <c r="E264" s="24" t="s">
        <v>302</v>
      </c>
    </row>
    <row r="265" spans="1:16" x14ac:dyDescent="0.2">
      <c r="A265" s="17" t="s">
        <v>42</v>
      </c>
      <c r="B265" s="18" t="s">
        <v>303</v>
      </c>
      <c r="C265" s="18" t="s">
        <v>304</v>
      </c>
      <c r="D265" s="17" t="s">
        <v>44</v>
      </c>
      <c r="E265" s="19" t="s">
        <v>305</v>
      </c>
      <c r="F265" s="20" t="s">
        <v>223</v>
      </c>
      <c r="G265" s="21">
        <v>672</v>
      </c>
      <c r="H265" s="22">
        <v>0</v>
      </c>
      <c r="I265" s="22">
        <f>ROUND(ROUND(H265,2)*ROUND(G265,3),2)</f>
        <v>0</v>
      </c>
      <c r="O265">
        <f>(I265*21)/100</f>
        <v>0</v>
      </c>
      <c r="P265" t="s">
        <v>10</v>
      </c>
    </row>
    <row r="266" spans="1:16" x14ac:dyDescent="0.2">
      <c r="A266" s="23" t="s">
        <v>47</v>
      </c>
      <c r="E266" s="24" t="s">
        <v>44</v>
      </c>
    </row>
    <row r="267" spans="1:16" x14ac:dyDescent="0.2">
      <c r="A267" s="25" t="s">
        <v>48</v>
      </c>
      <c r="E267" s="26" t="s">
        <v>224</v>
      </c>
    </row>
    <row r="268" spans="1:16" x14ac:dyDescent="0.2">
      <c r="A268" t="s">
        <v>50</v>
      </c>
      <c r="E268" s="24" t="s">
        <v>306</v>
      </c>
    </row>
    <row r="269" spans="1:16" x14ac:dyDescent="0.2">
      <c r="A269" s="17" t="s">
        <v>42</v>
      </c>
      <c r="B269" s="18" t="s">
        <v>307</v>
      </c>
      <c r="C269" s="18" t="s">
        <v>308</v>
      </c>
      <c r="D269" s="17" t="s">
        <v>44</v>
      </c>
      <c r="E269" s="19" t="s">
        <v>309</v>
      </c>
      <c r="F269" s="20" t="s">
        <v>223</v>
      </c>
      <c r="G269" s="21">
        <v>14688</v>
      </c>
      <c r="H269" s="22">
        <v>0</v>
      </c>
      <c r="I269" s="22">
        <f>ROUND(ROUND(H269,2)*ROUND(G269,3),2)</f>
        <v>0</v>
      </c>
      <c r="O269">
        <f>(I269*21)/100</f>
        <v>0</v>
      </c>
      <c r="P269" t="s">
        <v>10</v>
      </c>
    </row>
    <row r="270" spans="1:16" x14ac:dyDescent="0.2">
      <c r="A270" s="23" t="s">
        <v>47</v>
      </c>
      <c r="E270" s="24" t="s">
        <v>44</v>
      </c>
    </row>
    <row r="271" spans="1:16" x14ac:dyDescent="0.2">
      <c r="A271" s="25" t="s">
        <v>48</v>
      </c>
      <c r="E271" s="26" t="s">
        <v>224</v>
      </c>
    </row>
    <row r="272" spans="1:16" x14ac:dyDescent="0.2">
      <c r="A272" t="s">
        <v>50</v>
      </c>
      <c r="E272" s="24" t="s">
        <v>310</v>
      </c>
    </row>
    <row r="273" spans="1:16" x14ac:dyDescent="0.2">
      <c r="A273" s="17" t="s">
        <v>42</v>
      </c>
      <c r="B273" s="18" t="s">
        <v>311</v>
      </c>
      <c r="C273" s="18" t="s">
        <v>312</v>
      </c>
      <c r="D273" s="17" t="s">
        <v>44</v>
      </c>
      <c r="E273" s="19" t="s">
        <v>313</v>
      </c>
      <c r="F273" s="20" t="s">
        <v>245</v>
      </c>
      <c r="G273" s="21">
        <v>2</v>
      </c>
      <c r="H273" s="22">
        <v>0</v>
      </c>
      <c r="I273" s="22">
        <f>ROUND(ROUND(H273,2)*ROUND(G273,3),2)</f>
        <v>0</v>
      </c>
      <c r="O273">
        <f>(I273*21)/100</f>
        <v>0</v>
      </c>
      <c r="P273" t="s">
        <v>10</v>
      </c>
    </row>
    <row r="274" spans="1:16" x14ac:dyDescent="0.2">
      <c r="A274" s="23" t="s">
        <v>47</v>
      </c>
      <c r="E274" s="24" t="s">
        <v>44</v>
      </c>
    </row>
    <row r="275" spans="1:16" x14ac:dyDescent="0.2">
      <c r="A275" s="25" t="s">
        <v>48</v>
      </c>
      <c r="E275" s="26" t="s">
        <v>224</v>
      </c>
    </row>
    <row r="276" spans="1:16" ht="140.25" x14ac:dyDescent="0.2">
      <c r="A276" t="s">
        <v>50</v>
      </c>
      <c r="E276" s="52" t="s">
        <v>335</v>
      </c>
    </row>
    <row r="277" spans="1:16" x14ac:dyDescent="0.2">
      <c r="A277" s="17" t="s">
        <v>42</v>
      </c>
      <c r="B277" s="18" t="s">
        <v>314</v>
      </c>
      <c r="C277" s="18" t="s">
        <v>315</v>
      </c>
      <c r="D277" s="17" t="s">
        <v>44</v>
      </c>
      <c r="E277" s="19" t="s">
        <v>316</v>
      </c>
      <c r="F277" s="20" t="s">
        <v>245</v>
      </c>
      <c r="G277" s="21">
        <v>42</v>
      </c>
      <c r="H277" s="22">
        <v>0</v>
      </c>
      <c r="I277" s="22">
        <f>ROUND(ROUND(H277,2)*ROUND(G277,3),2)</f>
        <v>0</v>
      </c>
      <c r="O277">
        <f>(I277*21)/100</f>
        <v>0</v>
      </c>
      <c r="P277" t="s">
        <v>10</v>
      </c>
    </row>
    <row r="278" spans="1:16" x14ac:dyDescent="0.2">
      <c r="A278" s="23" t="s">
        <v>47</v>
      </c>
      <c r="E278" s="24" t="s">
        <v>44</v>
      </c>
    </row>
    <row r="279" spans="1:16" x14ac:dyDescent="0.2">
      <c r="A279" s="25" t="s">
        <v>48</v>
      </c>
      <c r="E279" s="26" t="s">
        <v>224</v>
      </c>
    </row>
    <row r="280" spans="1:16" ht="140.25" x14ac:dyDescent="0.2">
      <c r="A280" t="s">
        <v>50</v>
      </c>
      <c r="E280" s="52" t="s">
        <v>336</v>
      </c>
    </row>
    <row r="281" spans="1:16" x14ac:dyDescent="0.2">
      <c r="A281" s="17" t="s">
        <v>42</v>
      </c>
      <c r="B281" s="18" t="s">
        <v>317</v>
      </c>
      <c r="C281" s="18" t="s">
        <v>318</v>
      </c>
      <c r="D281" s="17" t="s">
        <v>44</v>
      </c>
      <c r="E281" s="19" t="s">
        <v>319</v>
      </c>
      <c r="F281" s="20" t="s">
        <v>320</v>
      </c>
      <c r="G281" s="21">
        <v>24</v>
      </c>
      <c r="H281" s="22">
        <v>0</v>
      </c>
      <c r="I281" s="22">
        <f>ROUND(ROUND(H281,2)*ROUND(G281,3),2)</f>
        <v>0</v>
      </c>
      <c r="O281">
        <f>(I281*21)/100</f>
        <v>0</v>
      </c>
      <c r="P281" t="s">
        <v>10</v>
      </c>
    </row>
    <row r="282" spans="1:16" x14ac:dyDescent="0.2">
      <c r="A282" s="23" t="s">
        <v>47</v>
      </c>
      <c r="E282" s="24" t="s">
        <v>44</v>
      </c>
    </row>
    <row r="283" spans="1:16" x14ac:dyDescent="0.2">
      <c r="A283" s="25" t="s">
        <v>48</v>
      </c>
      <c r="E283" s="26" t="s">
        <v>224</v>
      </c>
    </row>
    <row r="284" spans="1:16" ht="153" x14ac:dyDescent="0.2">
      <c r="A284" t="s">
        <v>50</v>
      </c>
      <c r="E284" s="24" t="s">
        <v>321</v>
      </c>
    </row>
    <row r="285" spans="1:16" ht="12.75" customHeight="1" x14ac:dyDescent="0.2">
      <c r="B285" s="43">
        <v>69</v>
      </c>
      <c r="C285" s="43" t="s">
        <v>322</v>
      </c>
      <c r="D285" s="44" t="s">
        <v>44</v>
      </c>
      <c r="E285" s="45" t="s">
        <v>323</v>
      </c>
      <c r="F285" s="46" t="s">
        <v>69</v>
      </c>
      <c r="G285" s="47">
        <v>5</v>
      </c>
      <c r="H285" s="48">
        <v>0</v>
      </c>
      <c r="I285" s="48">
        <f>ROUND(ROUND(H285,2)*ROUND(G285,3),2)</f>
        <v>0</v>
      </c>
    </row>
    <row r="286" spans="1:16" ht="12.75" customHeight="1" x14ac:dyDescent="0.2">
      <c r="B286" s="49"/>
      <c r="C286" s="49"/>
      <c r="D286" s="49"/>
      <c r="E286" s="50" t="s">
        <v>44</v>
      </c>
      <c r="F286" s="49"/>
      <c r="G286" s="49"/>
      <c r="H286" s="49"/>
      <c r="I286" s="49"/>
    </row>
    <row r="287" spans="1:16" ht="12.75" customHeight="1" x14ac:dyDescent="0.2">
      <c r="B287" s="49"/>
      <c r="C287" s="49"/>
      <c r="D287" s="49"/>
      <c r="E287" s="51" t="s">
        <v>325</v>
      </c>
      <c r="F287" s="49"/>
      <c r="G287" s="49"/>
      <c r="H287" s="49"/>
      <c r="I287" s="49"/>
    </row>
    <row r="288" spans="1:16" ht="110.25" customHeight="1" x14ac:dyDescent="0.2">
      <c r="B288" s="49"/>
      <c r="C288" s="49"/>
      <c r="D288" s="49"/>
      <c r="E288" s="50" t="s">
        <v>324</v>
      </c>
      <c r="F288" s="49"/>
      <c r="G288" s="49"/>
      <c r="H288" s="49"/>
      <c r="I288" s="49"/>
    </row>
    <row r="289" spans="2:9" ht="12.75" customHeight="1" x14ac:dyDescent="0.2">
      <c r="B289" s="43">
        <v>70</v>
      </c>
      <c r="C289" s="43" t="s">
        <v>326</v>
      </c>
      <c r="D289" s="44" t="s">
        <v>44</v>
      </c>
      <c r="E289" s="45" t="s">
        <v>327</v>
      </c>
      <c r="F289" s="46" t="s">
        <v>69</v>
      </c>
      <c r="G289" s="47">
        <v>23</v>
      </c>
      <c r="H289" s="48">
        <v>0</v>
      </c>
      <c r="I289" s="48">
        <f>ROUND(ROUND(H289,2)*ROUND(G289,3),2)</f>
        <v>0</v>
      </c>
    </row>
    <row r="290" spans="2:9" ht="12.75" customHeight="1" x14ac:dyDescent="0.2">
      <c r="B290" s="49"/>
      <c r="C290" s="49"/>
      <c r="D290" s="49"/>
      <c r="E290" s="50" t="s">
        <v>44</v>
      </c>
      <c r="F290" s="49"/>
      <c r="G290" s="49"/>
      <c r="H290" s="49"/>
      <c r="I290" s="49"/>
    </row>
    <row r="291" spans="2:9" ht="12.75" customHeight="1" x14ac:dyDescent="0.2">
      <c r="B291" s="49"/>
      <c r="C291" s="49"/>
      <c r="D291" s="49"/>
      <c r="E291" s="51" t="s">
        <v>325</v>
      </c>
      <c r="F291" s="49"/>
      <c r="G291" s="49"/>
      <c r="H291" s="49"/>
      <c r="I291" s="49"/>
    </row>
    <row r="292" spans="2:9" ht="123.75" customHeight="1" x14ac:dyDescent="0.2">
      <c r="B292" s="49"/>
      <c r="C292" s="49"/>
      <c r="D292" s="49"/>
      <c r="E292" s="50" t="s">
        <v>328</v>
      </c>
      <c r="F292" s="49"/>
      <c r="G292" s="49"/>
      <c r="H292" s="49"/>
      <c r="I292" s="49"/>
    </row>
    <row r="293" spans="2:9" ht="12.75" customHeight="1" x14ac:dyDescent="0.2">
      <c r="B293" s="31">
        <v>71</v>
      </c>
      <c r="C293" s="31" t="s">
        <v>329</v>
      </c>
      <c r="D293" s="32" t="s">
        <v>44</v>
      </c>
      <c r="E293" s="33" t="s">
        <v>330</v>
      </c>
      <c r="F293" s="36" t="s">
        <v>69</v>
      </c>
      <c r="G293" s="37">
        <v>13</v>
      </c>
      <c r="H293" s="29">
        <v>0</v>
      </c>
      <c r="I293" s="29">
        <f>ROUND(ROUND(H293,2)*ROUND(G293,3),2)</f>
        <v>0</v>
      </c>
    </row>
    <row r="294" spans="2:9" ht="12.75" customHeight="1" x14ac:dyDescent="0.2">
      <c r="B294" s="30"/>
      <c r="C294" s="30"/>
      <c r="D294" s="30"/>
      <c r="E294" s="34" t="s">
        <v>44</v>
      </c>
      <c r="F294" s="30"/>
      <c r="G294" s="30"/>
      <c r="H294" s="30"/>
      <c r="I294" s="30"/>
    </row>
    <row r="295" spans="2:9" ht="12.75" customHeight="1" x14ac:dyDescent="0.2">
      <c r="B295" s="30"/>
      <c r="C295" s="30"/>
      <c r="D295" s="30"/>
      <c r="E295" s="35" t="s">
        <v>325</v>
      </c>
      <c r="F295" s="30"/>
      <c r="G295" s="30"/>
      <c r="H295" s="30"/>
      <c r="I295" s="30"/>
    </row>
    <row r="296" spans="2:9" ht="147" customHeight="1" x14ac:dyDescent="0.2">
      <c r="B296" s="30"/>
      <c r="C296" s="30"/>
      <c r="D296" s="30"/>
      <c r="E296" s="34" t="s">
        <v>331</v>
      </c>
      <c r="F296" s="30"/>
      <c r="G296" s="30"/>
      <c r="H296" s="30"/>
      <c r="I296" s="30"/>
    </row>
    <row r="297" spans="2:9" ht="12.75" customHeight="1" x14ac:dyDescent="0.2">
      <c r="B297" s="31">
        <v>72</v>
      </c>
      <c r="C297" s="39" t="s">
        <v>332</v>
      </c>
      <c r="D297" s="32" t="s">
        <v>44</v>
      </c>
      <c r="E297" s="33" t="s">
        <v>333</v>
      </c>
      <c r="F297" s="36" t="s">
        <v>69</v>
      </c>
      <c r="G297" s="37">
        <v>61</v>
      </c>
      <c r="H297" s="29">
        <v>0</v>
      </c>
      <c r="I297" s="29">
        <f>ROUND(ROUND(H297,2)*ROUND(G297,3),2)</f>
        <v>0</v>
      </c>
    </row>
    <row r="298" spans="2:9" ht="12.75" customHeight="1" x14ac:dyDescent="0.2">
      <c r="B298" s="30"/>
      <c r="C298" s="30"/>
      <c r="D298" s="30"/>
      <c r="E298" s="34" t="s">
        <v>44</v>
      </c>
      <c r="F298" s="30"/>
      <c r="G298" s="30"/>
      <c r="H298" s="30"/>
      <c r="I298" s="30"/>
    </row>
    <row r="299" spans="2:9" ht="12.75" customHeight="1" x14ac:dyDescent="0.2">
      <c r="B299" s="30"/>
      <c r="C299" s="30"/>
      <c r="D299" s="30"/>
      <c r="E299" s="35" t="s">
        <v>325</v>
      </c>
      <c r="F299" s="30"/>
      <c r="G299" s="30"/>
      <c r="H299" s="30"/>
      <c r="I299" s="30"/>
    </row>
    <row r="300" spans="2:9" ht="126.75" customHeight="1" x14ac:dyDescent="0.2">
      <c r="B300" s="30"/>
      <c r="C300" s="30"/>
      <c r="D300" s="30"/>
      <c r="E300" s="34" t="s">
        <v>334</v>
      </c>
      <c r="F300" s="30"/>
      <c r="G300" s="30"/>
      <c r="H300" s="30"/>
      <c r="I300" s="30"/>
    </row>
    <row r="301" spans="2:9" ht="12.75" customHeight="1" x14ac:dyDescent="0.2">
      <c r="E301" s="40"/>
    </row>
    <row r="302" spans="2:9" ht="12.75" customHeight="1" x14ac:dyDescent="0.2">
      <c r="E302" s="40"/>
    </row>
    <row r="303" spans="2:9" ht="12.75" customHeight="1" x14ac:dyDescent="0.2">
      <c r="E303" s="40"/>
    </row>
    <row r="304" spans="2:9" ht="12.75" customHeight="1" x14ac:dyDescent="0.2">
      <c r="E304" s="40"/>
    </row>
    <row r="305" spans="5:5" ht="12.75" customHeight="1" x14ac:dyDescent="0.2">
      <c r="E305" s="40"/>
    </row>
    <row r="306" spans="5:5" ht="12.75" customHeight="1" x14ac:dyDescent="0.2">
      <c r="E306" s="40"/>
    </row>
    <row r="307" spans="5:5" ht="12.75" customHeight="1" x14ac:dyDescent="0.2">
      <c r="E307" s="40"/>
    </row>
    <row r="308" spans="5:5" ht="12.75" customHeight="1" x14ac:dyDescent="0.2">
      <c r="E308" s="40"/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.1.1.1_PS 03-28-01_PS 03-28-01B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2023-04-04T06:56:35Z</dcterms:created>
  <dcterms:modified xsi:type="dcterms:W3CDTF">2023-06-10T08:35:23Z</dcterms:modified>
</cp:coreProperties>
</file>